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DUPPP\Work in Progress\Jeff\SD OPT and Executive Compensation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Print_Area" localSheetId="0">Table1[#All]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1" i="1" l="1"/>
  <c r="F337" i="1" l="1"/>
  <c r="F335" i="1"/>
  <c r="F361" i="1"/>
  <c r="F229" i="1" l="1"/>
  <c r="F228" i="1"/>
  <c r="F227" i="1"/>
  <c r="F226" i="1"/>
  <c r="F225" i="1"/>
  <c r="F224" i="1"/>
  <c r="F223" i="1"/>
  <c r="F222" i="1"/>
  <c r="F221" i="1"/>
  <c r="F220" i="1"/>
  <c r="F219" i="1"/>
  <c r="F218" i="1"/>
  <c r="F213" i="1"/>
  <c r="F212" i="1"/>
  <c r="F211" i="1"/>
  <c r="F210" i="1"/>
  <c r="F209" i="1"/>
  <c r="F208" i="1"/>
  <c r="F207" i="1"/>
  <c r="F206" i="1"/>
  <c r="F243" i="1"/>
  <c r="F242" i="1"/>
  <c r="F237" i="1"/>
  <c r="F236" i="1"/>
  <c r="F235" i="1"/>
  <c r="F234" i="1"/>
  <c r="F233" i="1"/>
  <c r="F232" i="1"/>
  <c r="F149" i="1" l="1"/>
</calcChain>
</file>

<file path=xl/sharedStrings.xml><?xml version="1.0" encoding="utf-8"?>
<sst xmlns="http://schemas.openxmlformats.org/spreadsheetml/2006/main" count="2002" uniqueCount="429">
  <si>
    <t>School Year</t>
  </si>
  <si>
    <t>PD Activity</t>
  </si>
  <si>
    <t>Location (City)</t>
  </si>
  <si>
    <t>National Congress Rural Education</t>
  </si>
  <si>
    <t>CSBA Congress 2018</t>
  </si>
  <si>
    <t>Division / District</t>
  </si>
  <si>
    <t>Fort la Bosse</t>
  </si>
  <si>
    <t>Seven Oaks</t>
  </si>
  <si>
    <t>AERA Annual Meeting April 2018</t>
  </si>
  <si>
    <t>New York, NY</t>
  </si>
  <si>
    <t>AESOP Training</t>
  </si>
  <si>
    <t>Regina, SK</t>
  </si>
  <si>
    <t>CASSA Conference July 2017</t>
  </si>
  <si>
    <t>Halifax, NS</t>
  </si>
  <si>
    <t>CEA Conference May 2018</t>
  </si>
  <si>
    <t>Children and Nature April 2017</t>
  </si>
  <si>
    <t>Vancouver, BC</t>
  </si>
  <si>
    <t>CSBA Conference July 2017</t>
  </si>
  <si>
    <t>Whistler, BC</t>
  </si>
  <si>
    <t>Learning and the Brain April 2018</t>
  </si>
  <si>
    <t>NSBA Conference April 2018</t>
  </si>
  <si>
    <t>San Antonio, TX</t>
  </si>
  <si>
    <t>Take Two Conference April 2018</t>
  </si>
  <si>
    <t>Richmond, BC</t>
  </si>
  <si>
    <t>3D Conversations March 2019</t>
  </si>
  <si>
    <t>Saskatoon, SK</t>
  </si>
  <si>
    <t>ACSD Empower19 Conference March 2019</t>
  </si>
  <si>
    <t>Chicago, IL</t>
  </si>
  <si>
    <t>Administrative Professional Course November 2018</t>
  </si>
  <si>
    <t>Banff, AB</t>
  </si>
  <si>
    <t>AERA Annual Meeting April 2019</t>
  </si>
  <si>
    <t>Toronto, ON</t>
  </si>
  <si>
    <t>CASSA Conference July 2019</t>
  </si>
  <si>
    <t>CPA Conference June 2019</t>
  </si>
  <si>
    <t>Edmonton, AB</t>
  </si>
  <si>
    <t>CSBA Conference July 2018</t>
  </si>
  <si>
    <t>Innovative Schools Summit July 2019</t>
  </si>
  <si>
    <t>Las Vegas, NV</t>
  </si>
  <si>
    <t>Learning and the Brain May 2019</t>
  </si>
  <si>
    <t>Learning and the Brain November 2018</t>
  </si>
  <si>
    <t>Boston, MA</t>
  </si>
  <si>
    <t>Brandon</t>
  </si>
  <si>
    <t>2017/18</t>
  </si>
  <si>
    <t>CASSA Conference</t>
  </si>
  <si>
    <t>2018/19</t>
  </si>
  <si>
    <t>Rural Education Conference</t>
  </si>
  <si>
    <t>CSBA Conference</t>
  </si>
  <si>
    <t>Prairie Rose</t>
  </si>
  <si>
    <t>Louis Riel</t>
  </si>
  <si>
    <t>AERA Conference</t>
  </si>
  <si>
    <t>Superintendent</t>
  </si>
  <si>
    <t>APC Conference</t>
  </si>
  <si>
    <t>CAPSI Conference</t>
  </si>
  <si>
    <t>Assistant Superintendent</t>
  </si>
  <si>
    <t>CUBE Conference</t>
  </si>
  <si>
    <t>Trustee</t>
  </si>
  <si>
    <t>EdCan Conference</t>
  </si>
  <si>
    <t>EF Educational Tour</t>
  </si>
  <si>
    <t>Microsoft Ignite Conference</t>
  </si>
  <si>
    <t>Microsoft NAV UG Conference</t>
  </si>
  <si>
    <t>Assistant Secretary-Treasurer</t>
  </si>
  <si>
    <t>Microsoft Connect Conference</t>
  </si>
  <si>
    <t>NPLI Conference</t>
  </si>
  <si>
    <t>NSBA Conference</t>
  </si>
  <si>
    <t>Tyler Connect Conference</t>
  </si>
  <si>
    <t>Manager of Administrative Services &amp; Support</t>
  </si>
  <si>
    <t>uLead Conference</t>
  </si>
  <si>
    <t>Online Learning Conference</t>
  </si>
  <si>
    <t>Coordinator Instructional Technology</t>
  </si>
  <si>
    <t>Sparkrock NAV Conference</t>
  </si>
  <si>
    <t>Baragar Training</t>
  </si>
  <si>
    <t>Secretary-Treasurer</t>
  </si>
  <si>
    <t>C21 Conference</t>
  </si>
  <si>
    <t>Dell Conference</t>
  </si>
  <si>
    <t>Microsoft Educational Exchange Conference</t>
  </si>
  <si>
    <t>Milan &amp; Paris</t>
  </si>
  <si>
    <t>Evergreen</t>
  </si>
  <si>
    <t>Mountain View</t>
  </si>
  <si>
    <t>ASBO International</t>
  </si>
  <si>
    <t>CAPSLE</t>
  </si>
  <si>
    <t>American Educational Research Association</t>
  </si>
  <si>
    <t>National Congress on Rural Education</t>
  </si>
  <si>
    <t>Mental Health Academy</t>
  </si>
  <si>
    <t>VTRA Training</t>
  </si>
  <si>
    <t>Learning and The Brain Conference</t>
  </si>
  <si>
    <t>DSFM</t>
  </si>
  <si>
    <t>ADIGECS/ADÉON/CFORP</t>
  </si>
  <si>
    <t>ADIGECS-RNDGE</t>
  </si>
  <si>
    <t>Du Val, PQ</t>
  </si>
  <si>
    <t>CA CFORP Ottawa</t>
  </si>
  <si>
    <t>Ottawa, ON</t>
  </si>
  <si>
    <t xml:space="preserve">Conférence CACE - ACACE </t>
  </si>
  <si>
    <t>Conférence John Hattie</t>
  </si>
  <si>
    <t>San Francisco, CA</t>
  </si>
  <si>
    <t>congrès CSBA/ACCS</t>
  </si>
  <si>
    <t>FNCSF</t>
  </si>
  <si>
    <t>Montreal, PQ</t>
  </si>
  <si>
    <t>FNCSF/CEPEO/RNDGE</t>
  </si>
  <si>
    <t>FNSCF</t>
  </si>
  <si>
    <t>Formation CAPSLE</t>
  </si>
  <si>
    <t>rencontre avec le ministre</t>
  </si>
  <si>
    <t>RNDGE</t>
  </si>
  <si>
    <t>CLOSM</t>
  </si>
  <si>
    <t>Adéon/Congrès FNCSF/Pré-Congrès</t>
  </si>
  <si>
    <t xml:space="preserve">ADIGECS/CFORP </t>
  </si>
  <si>
    <t>ADIGECS/Congrès FNCSF</t>
  </si>
  <si>
    <t>Gaspé, PQ</t>
  </si>
  <si>
    <t>Ottawa, ON / Montreal, PQ</t>
  </si>
  <si>
    <t>Conférence SRB</t>
  </si>
  <si>
    <t>RNDGE/FNCSF</t>
  </si>
  <si>
    <t>Swan Valley</t>
  </si>
  <si>
    <t>CSBA Congress 2018  &amp; Nat. Gathering on Aboriginal Ed.</t>
  </si>
  <si>
    <t>CSBA Congress 2018 &amp; Nat. Gathering on Aboriginal Ed.</t>
  </si>
  <si>
    <t>Nat. Congress on Rural Ed.</t>
  </si>
  <si>
    <t>River East Transcona</t>
  </si>
  <si>
    <t>National School Boards Association</t>
  </si>
  <si>
    <t>Philadelphia, PA</t>
  </si>
  <si>
    <t>Canadian School Boards Association</t>
  </si>
  <si>
    <t>2019 Deeper Learning Conference</t>
  </si>
  <si>
    <t>San Diego, CA</t>
  </si>
  <si>
    <t>American Association of School Administrators</t>
  </si>
  <si>
    <t>Los Angeles, CA</t>
  </si>
  <si>
    <t>Visible Learning Conference</t>
  </si>
  <si>
    <t>uLead 2019 Conference</t>
  </si>
  <si>
    <t>Tyler SIS User Conference</t>
  </si>
  <si>
    <t>Dallas, TX</t>
  </si>
  <si>
    <t>STEAM-PTECH School Models</t>
  </si>
  <si>
    <t>Computer-Using Educators - National Conference</t>
  </si>
  <si>
    <t>Palm Springs, CA</t>
  </si>
  <si>
    <t>STEM Discovery</t>
  </si>
  <si>
    <t>Learning Forward Annual Conference</t>
  </si>
  <si>
    <t>IBM Executive Briefing Conference</t>
  </si>
  <si>
    <t>San Jose, CA</t>
  </si>
  <si>
    <t>Take Two Annual User Conference</t>
  </si>
  <si>
    <t>Greenleaf Servant Leadership Conference</t>
  </si>
  <si>
    <t>Grapevine, TX</t>
  </si>
  <si>
    <t>Senior Executive Assistant</t>
  </si>
  <si>
    <t>Payroll System training</t>
  </si>
  <si>
    <t>Payroll Manager</t>
  </si>
  <si>
    <t>Payroll Assistant</t>
  </si>
  <si>
    <t>Garden Valley</t>
  </si>
  <si>
    <t>Frontier</t>
  </si>
  <si>
    <t>School Board LeadersEF Tours</t>
  </si>
  <si>
    <t>Kenya</t>
  </si>
  <si>
    <t>Spain/Portugal</t>
  </si>
  <si>
    <t xml:space="preserve">mRLC Australia Study Workshop </t>
  </si>
  <si>
    <t>NIL</t>
  </si>
  <si>
    <t>Southwest Horizon</t>
  </si>
  <si>
    <t>Winnipeg</t>
  </si>
  <si>
    <t>CSBA Congress 2017</t>
  </si>
  <si>
    <t>ICD National Conference</t>
  </si>
  <si>
    <t>Indspire National Gathering</t>
  </si>
  <si>
    <t>Queen’s Executive Education Leadership Training</t>
  </si>
  <si>
    <t>Tony Robbins Leadership Academy</t>
  </si>
  <si>
    <t>World Indigenous Peoples Conference</t>
  </si>
  <si>
    <t>Inspiration CACE Conference</t>
  </si>
  <si>
    <t>National Gathering Indigenous Peoples</t>
  </si>
  <si>
    <t>Portage la Prairie</t>
  </si>
  <si>
    <t>NSBA NATIONAL SCHOOL BOARD ASSOCIATION</t>
  </si>
  <si>
    <t>Solution Tree – Leadership Conference / RTI / PLC</t>
  </si>
  <si>
    <t>Mystery Lake</t>
  </si>
  <si>
    <t>CSBA Congress and National Trustee Gathering on Aboriginal Education</t>
  </si>
  <si>
    <t xml:space="preserve">2017 World Indigenous Peoples Conference on Education </t>
  </si>
  <si>
    <t>NSBA Conference &amp; School law seminar 2018</t>
  </si>
  <si>
    <t xml:space="preserve">Canadian Association of Principals National Conference 2019 </t>
  </si>
  <si>
    <t>Kelsey</t>
  </si>
  <si>
    <t>Border Land</t>
  </si>
  <si>
    <t>MRLC Learning Sprint PD</t>
  </si>
  <si>
    <t>Australia</t>
  </si>
  <si>
    <t>Who Attended/Position</t>
  </si>
  <si>
    <t>Achieving Excellence for Indigenous Canadian Learners</t>
  </si>
  <si>
    <t>CSBA Congress 2018 &amp; National Trustees Gathering on Aboriginal Education</t>
  </si>
  <si>
    <t xml:space="preserve">2018 PowerSchool atrieveERP Users' Conference </t>
  </si>
  <si>
    <t xml:space="preserve">CSBA Congress 2019 &amp; National Trustees Gathering on Indigenous Education </t>
  </si>
  <si>
    <t xml:space="preserve">CSBA Congress 2018 &amp; National Trustees Gathering on Aboriginal Education </t>
  </si>
  <si>
    <t>Anti‐Bullying Conference</t>
  </si>
  <si>
    <t>London, England</t>
  </si>
  <si>
    <t>Solution Based Training</t>
  </si>
  <si>
    <t>NSBA Annual Conference &amp; COSA Law Seminar 2018</t>
  </si>
  <si>
    <t>2017 PowerSchool atrieveERP Users' Conference</t>
  </si>
  <si>
    <t>Resilience, Recovery, and Relationship: Towards flourishing children &amp; youth conference</t>
  </si>
  <si>
    <t>Calgary, AB</t>
  </si>
  <si>
    <t>CSBA Congress &amp; National Trustee Gathering on Aboriginal Education</t>
  </si>
  <si>
    <t>Conference on educational leadership</t>
  </si>
  <si>
    <t>Nashville, TN</t>
  </si>
  <si>
    <t>Learning and the Brain Conference</t>
  </si>
  <si>
    <t>Interlake</t>
  </si>
  <si>
    <t>--------------</t>
  </si>
  <si>
    <t>---------------------</t>
  </si>
  <si>
    <t>CIMS Accounting Software Conference</t>
  </si>
  <si>
    <t>Seattle, WA</t>
  </si>
  <si>
    <t>National Arts Conference</t>
  </si>
  <si>
    <t>Rolling River</t>
  </si>
  <si>
    <t xml:space="preserve">Atrieve (Finance-Payroll-HR software)-User Conference </t>
  </si>
  <si>
    <t xml:space="preserve">National Trustee Conference on Aboriginal Education &amp; CSBA Conference </t>
  </si>
  <si>
    <t xml:space="preserve">National Congress of Rural Education in Canada </t>
  </si>
  <si>
    <t xml:space="preserve">The Science of Emotion </t>
  </si>
  <si>
    <t xml:space="preserve">Superintendent </t>
  </si>
  <si>
    <t xml:space="preserve">Accounts/Payroll Supervisor, Human Resource Assistant </t>
  </si>
  <si>
    <t>Turtle Mountain</t>
  </si>
  <si>
    <t>Division Software</t>
  </si>
  <si>
    <t>ASBO Leadership</t>
  </si>
  <si>
    <t>Austin, TX</t>
  </si>
  <si>
    <t>Accounting</t>
  </si>
  <si>
    <t>Akwasasne Freedom School/Kanawake Survival School</t>
  </si>
  <si>
    <t>Orlando, FL</t>
  </si>
  <si>
    <t>24th Annual Aboriginal Education Conference</t>
  </si>
  <si>
    <t>National Water Symposium &amp; Trade Show</t>
  </si>
  <si>
    <t>23rd Annual Aboriginal Education Conference</t>
  </si>
  <si>
    <t>Summit20</t>
  </si>
  <si>
    <t>Québec, PQ</t>
  </si>
  <si>
    <t>K-12 Dell Canada Conference</t>
  </si>
  <si>
    <t>2018 NAEN Annual Conference</t>
  </si>
  <si>
    <t>Executive Assistant (2)</t>
  </si>
  <si>
    <t>Superintendent, Assistant Superintendent (2)</t>
  </si>
  <si>
    <t>Supervisor of Network Services, Manager of Network Services</t>
  </si>
  <si>
    <t>Assistant Superintendent (2)</t>
  </si>
  <si>
    <t>Superintendent, Director of Information Systems</t>
  </si>
  <si>
    <t>Assistant Superintendent, Director of Information Systems</t>
  </si>
  <si>
    <t>Superintendent, Assistant Superintendent</t>
  </si>
  <si>
    <t>Assistant Secretary-Treasurer, Manager of Payroll and Benefits, Manager of Accounting &amp; Purchasing, Manager of Human Resources, Senior Financial Analyst</t>
  </si>
  <si>
    <t>Manager of Payroll and Benefits, Manager of Human Resources, Assistant Supervisor of Accounting, Assistant Supervisor of Purchasing</t>
  </si>
  <si>
    <t>Director of Information Systems, Manager of Desktop Services, Manager of Network Services</t>
  </si>
  <si>
    <t>Superintendent, Director of Information Systems, Secretary-Treasurer, Assistant Superintendent, Assistant Secretary-Treasurer, Business Manager</t>
  </si>
  <si>
    <t>Lord Selkirk</t>
  </si>
  <si>
    <t>CIMS- Conference -Take Two- Financial Program</t>
  </si>
  <si>
    <t>Secretary-Treasurer, HR Manager, Assistant Secretary, Accountant, Payroll Supervisor</t>
  </si>
  <si>
    <t>CAPSLE - Canadian Association for the Practical Study of Law in Education</t>
  </si>
  <si>
    <t>Visible Learning Institute</t>
  </si>
  <si>
    <t>Flin Flon</t>
  </si>
  <si>
    <t>Leadership Seminar</t>
  </si>
  <si>
    <t>CSBA AGM</t>
  </si>
  <si>
    <t>CPA Conference</t>
  </si>
  <si>
    <t>Pembina Trails</t>
  </si>
  <si>
    <t>AASA Conference</t>
  </si>
  <si>
    <t>CCPPP Conference</t>
  </si>
  <si>
    <t>CSBA</t>
  </si>
  <si>
    <t>Ivey ‐ Effective Leadership</t>
  </si>
  <si>
    <t>Me to We Conference</t>
  </si>
  <si>
    <t>NSBA</t>
  </si>
  <si>
    <t>PTEC/ STEM/ IBM Review</t>
  </si>
  <si>
    <t>We Day</t>
  </si>
  <si>
    <t>Art of Coaching Conference</t>
  </si>
  <si>
    <t>Pacific Grove, CA</t>
  </si>
  <si>
    <t>Cayenta Financial Software</t>
  </si>
  <si>
    <t>CBMC Conference</t>
  </si>
  <si>
    <t>Leadership Summit</t>
  </si>
  <si>
    <t>LearningSCAPES Conference</t>
  </si>
  <si>
    <t>Rotman Leadership Training</t>
  </si>
  <si>
    <t>Exelapolooza Conference</t>
  </si>
  <si>
    <t>Hanover</t>
  </si>
  <si>
    <t xml:space="preserve">Learning &amp; the Brain Conference </t>
  </si>
  <si>
    <t xml:space="preserve">New York, NY </t>
  </si>
  <si>
    <t xml:space="preserve">2018/19 </t>
  </si>
  <si>
    <t xml:space="preserve">Education Research &amp; Development Initiative (Largely covered) </t>
  </si>
  <si>
    <t xml:space="preserve">Calgary, AB </t>
  </si>
  <si>
    <t xml:space="preserve">Thought Exchange (Largely covered) </t>
  </si>
  <si>
    <t xml:space="preserve">San Diego, CA </t>
  </si>
  <si>
    <t xml:space="preserve">New Pedagogies for Deeper Learning </t>
  </si>
  <si>
    <t xml:space="preserve">Moncton, NB </t>
  </si>
  <si>
    <t xml:space="preserve">IPEC Coaching </t>
  </si>
  <si>
    <t xml:space="preserve">San Antonio, TX </t>
  </si>
  <si>
    <t xml:space="preserve">Powerschool University </t>
  </si>
  <si>
    <t xml:space="preserve">Myrtle Beach, SC </t>
  </si>
  <si>
    <t xml:space="preserve">2017/18 </t>
  </si>
  <si>
    <t xml:space="preserve">Kelowna, BC </t>
  </si>
  <si>
    <t xml:space="preserve">Orlando, FL </t>
  </si>
  <si>
    <t xml:space="preserve">Las Vegas, NV </t>
  </si>
  <si>
    <t xml:space="preserve">CIMS Conference </t>
  </si>
  <si>
    <t>Mont Tremblant, PQ</t>
  </si>
  <si>
    <t xml:space="preserve">Payroll / HR </t>
  </si>
  <si>
    <t>Park West</t>
  </si>
  <si>
    <t>Sask Rural Congress</t>
  </si>
  <si>
    <t>Presentation to group of First Nations about Wayway / Park West Partnership</t>
  </si>
  <si>
    <t>Carer Fair</t>
  </si>
  <si>
    <t>Sunwest School Division to learn about distributed learning model</t>
  </si>
  <si>
    <t>Rosetown, SK</t>
  </si>
  <si>
    <t>Assistant Superintendent, Trustee, ICT Supervisor</t>
  </si>
  <si>
    <t>Red River Valley</t>
  </si>
  <si>
    <t>SRB Usergroup</t>
  </si>
  <si>
    <t>Secretary-Treasurer, Trustee (2)</t>
  </si>
  <si>
    <t>Whitehorse, YT</t>
  </si>
  <si>
    <t>Sydney, Australia</t>
  </si>
  <si>
    <t>Kissimmee, FL</t>
  </si>
  <si>
    <t>Charlottetown, PEI</t>
  </si>
  <si>
    <t>New Orleans, LA</t>
  </si>
  <si>
    <t>Denver, CO</t>
  </si>
  <si>
    <t>Newmarket, ON</t>
  </si>
  <si>
    <t>Edmonton, AB / Ottawa, ON</t>
  </si>
  <si>
    <t>Edmonton, AB / Ottawa, ON / Halifax, NS</t>
  </si>
  <si>
    <t>Rimouski, PQ / Ottawa, ON</t>
  </si>
  <si>
    <t>Québec, PQ / Halifax, NS</t>
  </si>
  <si>
    <t>Charlottetown, PEI / Ottawa, ON</t>
  </si>
  <si>
    <t>Paris, France</t>
  </si>
  <si>
    <t>Clearwater, FL</t>
  </si>
  <si>
    <t>2017 ASCD Conference on Educational Leadership</t>
  </si>
  <si>
    <t>ASCD Empower 18: The Conference For Every Educator</t>
  </si>
  <si>
    <t>2018 CASSA-ACGCS Annual Conference</t>
  </si>
  <si>
    <t>2017 CASSA-ACGCS Annual Conference</t>
  </si>
  <si>
    <t>Human Resources Manager</t>
  </si>
  <si>
    <t>Chief Superintendent</t>
  </si>
  <si>
    <t>Superintendent Education &amp; Programming</t>
  </si>
  <si>
    <t>Assistant superintendent - Curriculum</t>
  </si>
  <si>
    <t>Assistant Superintendent - Personnel</t>
  </si>
  <si>
    <t>Assistant Superintendent - Student Services</t>
  </si>
  <si>
    <t>a/Director of International Students Program</t>
  </si>
  <si>
    <t>Indspire 2017 National Gathering for Indigenous Education conference</t>
  </si>
  <si>
    <t>National School Board’s Association Conference</t>
  </si>
  <si>
    <t>Prairie Spirit</t>
  </si>
  <si>
    <t xml:space="preserve">PLC Conference - Starting a Movement </t>
  </si>
  <si>
    <t>Agile School Summit/Learning Sprints Tour</t>
  </si>
  <si>
    <t>AASA National Conference on Education</t>
  </si>
  <si>
    <t>Lakeshore</t>
  </si>
  <si>
    <t>Learning Forward Conf.</t>
  </si>
  <si>
    <t>Agile Schools Summit</t>
  </si>
  <si>
    <t>Western</t>
  </si>
  <si>
    <t>ASCD Conference on Educational Leadership</t>
  </si>
  <si>
    <t>National School Boards Association Conference</t>
  </si>
  <si>
    <t>Annual Visible Learning Conference</t>
  </si>
  <si>
    <t>Atrieve Users Conference</t>
  </si>
  <si>
    <t>Baragar Visit</t>
  </si>
  <si>
    <t>Surrey, BC</t>
  </si>
  <si>
    <t>CAPSLE Conference</t>
  </si>
  <si>
    <t>Human Capital Leadership Summit</t>
  </si>
  <si>
    <t>ISM 2019 Annual Conference</t>
  </si>
  <si>
    <t>Houston, TX</t>
  </si>
  <si>
    <t>Learning Forward Conference</t>
  </si>
  <si>
    <t>Supply Chain Management Association Conference</t>
  </si>
  <si>
    <t>World Business Forum</t>
  </si>
  <si>
    <t>AERA Annual Meeting</t>
  </si>
  <si>
    <t>Association of Administrative Professionals Conference</t>
  </si>
  <si>
    <t>Kelowna, BC</t>
  </si>
  <si>
    <t>Atrieve Users Conference (accounting software)</t>
  </si>
  <si>
    <t>Baragar Visit (enrolment software)</t>
  </si>
  <si>
    <t>Canadian Health and Wellness Innovations Conference</t>
  </si>
  <si>
    <t>Victoria, BC</t>
  </si>
  <si>
    <t>Effective Schools</t>
  </si>
  <si>
    <t>Phoenix, AZ</t>
  </si>
  <si>
    <t>Interop ITX 2018</t>
  </si>
  <si>
    <t>ISM 2018 Annual Conference</t>
  </si>
  <si>
    <t>MIS Training</t>
  </si>
  <si>
    <t>New Pedagogies for Deep Learning</t>
  </si>
  <si>
    <t>Scholantis User Group Conference</t>
  </si>
  <si>
    <t>St. John's, NF</t>
  </si>
  <si>
    <t>St. James-Assiniboia</t>
  </si>
  <si>
    <t>Seine River</t>
  </si>
  <si>
    <t>CASSA Conference – July/17</t>
  </si>
  <si>
    <t>Washington, DC</t>
  </si>
  <si>
    <t>Critical Thinking Consortium and visit Apple School Dec/17</t>
  </si>
  <si>
    <t>Toronto, On</t>
  </si>
  <si>
    <t>ICSEI</t>
  </si>
  <si>
    <t>Stavanger, Norway</t>
  </si>
  <si>
    <t>AERA</t>
  </si>
  <si>
    <t>Fredericton, NB</t>
  </si>
  <si>
    <t>AASA Conference – July/17 - Covered by AASA</t>
  </si>
  <si>
    <t>CASSA Winter Planning Feb 2018 - Balance covered by CASSA</t>
  </si>
  <si>
    <t>AASA Annual Conference Feb 2018 - Balance covered by CASSA</t>
  </si>
  <si>
    <t>Mental Health - Covered by McConnell Foundation</t>
  </si>
  <si>
    <t>AASA Conference - Covered by AASA</t>
  </si>
  <si>
    <t>National Mental Health - Covered by McConnell Foundation</t>
  </si>
  <si>
    <t>AASA Conference - Covered by CASSA</t>
  </si>
  <si>
    <t>Beautiful Plains</t>
  </si>
  <si>
    <t>Leadership Development</t>
  </si>
  <si>
    <t>Turtle River</t>
  </si>
  <si>
    <t>Pine Creek</t>
  </si>
  <si>
    <t>Sunrise</t>
  </si>
  <si>
    <t>Whiteshell</t>
  </si>
  <si>
    <t>No response</t>
  </si>
  <si>
    <t>Approx. Cost</t>
  </si>
  <si>
    <t>Secretary‐Treasurer</t>
  </si>
  <si>
    <t>HR Director</t>
  </si>
  <si>
    <t>Assistant Secretary‐Treasurer</t>
  </si>
  <si>
    <t>Accountant</t>
  </si>
  <si>
    <t>Payroll Clerk</t>
  </si>
  <si>
    <t>Executive Secretary, HR</t>
  </si>
  <si>
    <t>Board Chair</t>
  </si>
  <si>
    <t>Chief Superintendent, Area Superintendent (2)</t>
  </si>
  <si>
    <t>Area Superintendent</t>
  </si>
  <si>
    <t>Business Services Manager</t>
  </si>
  <si>
    <t>Secretary-Treasurer, Business Administration, Payroll Supervisor, Accounting Administration (2)</t>
  </si>
  <si>
    <t xml:space="preserve">Trustee (2) </t>
  </si>
  <si>
    <t>Trustee (3)</t>
  </si>
  <si>
    <t>Coordinator of Finance</t>
  </si>
  <si>
    <t>Board Chairperson</t>
  </si>
  <si>
    <t>Finance Officer / Literacy and Numeracy Facilitator</t>
  </si>
  <si>
    <t>Accounting Manager, Financial Manager, Assistant Secretary-Treasurer</t>
  </si>
  <si>
    <t xml:space="preserve">Trustee </t>
  </si>
  <si>
    <t xml:space="preserve">Assistant Superintendent </t>
  </si>
  <si>
    <t>Assistant Secretary-Treasurer, HR Manager</t>
  </si>
  <si>
    <t>HR Manager / Payroll</t>
  </si>
  <si>
    <t>Accounting Supervisor</t>
  </si>
  <si>
    <t>Payroll Supervisor</t>
  </si>
  <si>
    <t>Purchasing Supervisor</t>
  </si>
  <si>
    <t>HR Generalist</t>
  </si>
  <si>
    <t>HR Officer</t>
  </si>
  <si>
    <t>Secretary, Maintenance</t>
  </si>
  <si>
    <t>Records Officer</t>
  </si>
  <si>
    <t>Software Support</t>
  </si>
  <si>
    <t>Assistant Superintendent - Curriculum</t>
  </si>
  <si>
    <t>Executive Assistant</t>
  </si>
  <si>
    <t>Receptionist</t>
  </si>
  <si>
    <t>Payroll Officer</t>
  </si>
  <si>
    <t>Legal - Accountant</t>
  </si>
  <si>
    <t>Accounting Clerk</t>
  </si>
  <si>
    <t>Administrative Software &amp; Support Technology</t>
  </si>
  <si>
    <t>Executive Assistant - Secretary-Treasurer</t>
  </si>
  <si>
    <t>Purchasing Clerk</t>
  </si>
  <si>
    <t>Accounts Payable Clerk</t>
  </si>
  <si>
    <t>Accounting Manager</t>
  </si>
  <si>
    <t>Secretary-Treasurer/CFO</t>
  </si>
  <si>
    <t>Purchasing Agent</t>
  </si>
  <si>
    <t>Director of Information Technology</t>
  </si>
  <si>
    <t>Senior Management Secretary</t>
  </si>
  <si>
    <t>Director</t>
  </si>
  <si>
    <t>Senior Information Officer</t>
  </si>
  <si>
    <t>New Pedagogies</t>
  </si>
  <si>
    <t>Superintendent of Education Services</t>
  </si>
  <si>
    <t>Trustee (5)</t>
  </si>
  <si>
    <t>Assistant Superintendent and HR Director</t>
  </si>
  <si>
    <t>Principal</t>
  </si>
  <si>
    <t>Teacher</t>
  </si>
  <si>
    <t>Finance (2)</t>
  </si>
  <si>
    <t>Human Resources (3)</t>
  </si>
  <si>
    <t>Finance</t>
  </si>
  <si>
    <t>Human Resources</t>
  </si>
  <si>
    <t>Superintendent /Principal (3) / Assistant Superintendent /Coordinator, Student Services</t>
  </si>
  <si>
    <t xml:space="preserve">Secretary-Treasurer, Accounts/Payroll Supervisor, Accounts-Payroll Assistant </t>
  </si>
  <si>
    <t>Superintendent/CEO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</si>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</sst>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2" fillId="0" borderId="0" xfId="1" applyFont="1" applyBorder="1" applyAlignment="1">
      <alignment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44" fontId="2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/>
    </xf>
    <xf numFmtId="44" fontId="2" fillId="0" borderId="0" xfId="1" applyFont="1" applyFill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44" fontId="2" fillId="0" borderId="0" xfId="1" quotePrefix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17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4" fontId="4" fillId="0" borderId="0" xfId="1" applyFont="1" applyAlignment="1">
      <alignment vertical="center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401" totalsRowShown="0" headerRowDxfId="8" dataDxfId="6" headerRowBorderDxfId="7">
  <autoFilter ref="A1:F401"/>
  <sortState ref="A2:F400">
    <sortCondition ref="A2:A400"/>
    <sortCondition ref="B2:B400"/>
  </sortState>
  <tableColumns count="6">
    <tableColumn id="1" name="Division / District" dataDxfId="5"/>
    <tableColumn id="2" name="School Year" dataDxfId="4"/>
    <tableColumn id="3" name="PD Activity" dataDxfId="3"/>
    <tableColumn id="4" name="Location (City)" dataDxfId="2"/>
    <tableColumn id="5" name="Who Attended/Position" dataDxfId="1"/>
    <tableColumn id="6" name="Approx. Cos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01" sqref="F401"/>
    </sheetView>
  </sheetViews>
  <sheetFormatPr defaultColWidth="9.140625" defaultRowHeight="14.25" x14ac:dyDescent="0.25"/>
  <cols>
    <col min="1" max="1" width="21.7109375" style="11" bestFit="1" customWidth="1"/>
    <col min="2" max="2" width="14.42578125" style="23" customWidth="1"/>
    <col min="3" max="3" width="70.5703125" style="11" customWidth="1"/>
    <col min="4" max="4" width="29" style="11" customWidth="1"/>
    <col min="5" max="5" width="49.28515625" style="26" customWidth="1"/>
    <col min="6" max="6" width="17" style="15" bestFit="1" customWidth="1"/>
    <col min="7" max="16384" width="9.140625" style="16"/>
  </cols>
  <sheetData>
    <row r="1" spans="1:6" ht="15" thickBot="1" x14ac:dyDescent="0.3">
      <c r="A1" s="10" t="s">
        <v>5</v>
      </c>
      <c r="B1" s="5" t="s">
        <v>0</v>
      </c>
      <c r="C1" s="7" t="s">
        <v>1</v>
      </c>
      <c r="D1" s="7" t="s">
        <v>2</v>
      </c>
      <c r="E1" s="7" t="s">
        <v>169</v>
      </c>
      <c r="F1" s="14" t="s">
        <v>368</v>
      </c>
    </row>
    <row r="2" spans="1:6" x14ac:dyDescent="0.25">
      <c r="A2" s="11" t="s">
        <v>361</v>
      </c>
      <c r="B2" s="12" t="s">
        <v>42</v>
      </c>
      <c r="C2" s="27" t="s">
        <v>146</v>
      </c>
      <c r="D2" s="20" t="s">
        <v>187</v>
      </c>
      <c r="E2" s="25" t="s">
        <v>188</v>
      </c>
      <c r="F2" s="29">
        <v>0</v>
      </c>
    </row>
    <row r="3" spans="1:6" x14ac:dyDescent="0.25">
      <c r="A3" s="11" t="s">
        <v>361</v>
      </c>
      <c r="B3" s="32" t="s">
        <v>44</v>
      </c>
      <c r="C3" s="31" t="s">
        <v>362</v>
      </c>
      <c r="D3" s="11" t="s">
        <v>267</v>
      </c>
      <c r="E3" s="26" t="s">
        <v>50</v>
      </c>
      <c r="F3" s="29">
        <v>3100</v>
      </c>
    </row>
    <row r="4" spans="1:6" x14ac:dyDescent="0.25">
      <c r="A4" s="9" t="s">
        <v>166</v>
      </c>
      <c r="B4" s="12" t="s">
        <v>42</v>
      </c>
      <c r="C4" s="8" t="s">
        <v>167</v>
      </c>
      <c r="D4" s="8" t="s">
        <v>168</v>
      </c>
      <c r="E4" s="8" t="s">
        <v>53</v>
      </c>
      <c r="F4" s="1">
        <v>4291</v>
      </c>
    </row>
    <row r="5" spans="1:6" x14ac:dyDescent="0.25">
      <c r="A5" s="9" t="s">
        <v>166</v>
      </c>
      <c r="B5" s="32" t="s">
        <v>44</v>
      </c>
      <c r="C5" s="21" t="s">
        <v>146</v>
      </c>
      <c r="D5" s="20" t="s">
        <v>187</v>
      </c>
      <c r="E5" s="25" t="s">
        <v>188</v>
      </c>
      <c r="F5" s="22">
        <v>0</v>
      </c>
    </row>
    <row r="6" spans="1:6" x14ac:dyDescent="0.25">
      <c r="A6" s="11" t="s">
        <v>41</v>
      </c>
      <c r="B6" s="12" t="s">
        <v>42</v>
      </c>
      <c r="C6" s="11" t="s">
        <v>170</v>
      </c>
      <c r="D6" s="9" t="s">
        <v>96</v>
      </c>
      <c r="E6" s="26" t="s">
        <v>55</v>
      </c>
      <c r="F6" s="15">
        <v>2332.46</v>
      </c>
    </row>
    <row r="7" spans="1:6" x14ac:dyDescent="0.25">
      <c r="A7" s="11" t="s">
        <v>41</v>
      </c>
      <c r="B7" s="12" t="s">
        <v>42</v>
      </c>
      <c r="C7" s="11" t="s">
        <v>171</v>
      </c>
      <c r="D7" s="11" t="s">
        <v>13</v>
      </c>
      <c r="E7" s="26" t="s">
        <v>55</v>
      </c>
      <c r="F7" s="15">
        <v>1260.4000000000001</v>
      </c>
    </row>
    <row r="8" spans="1:6" x14ac:dyDescent="0.25">
      <c r="A8" s="11" t="s">
        <v>41</v>
      </c>
      <c r="B8" s="12" t="s">
        <v>42</v>
      </c>
      <c r="C8" s="11" t="s">
        <v>175</v>
      </c>
      <c r="D8" s="11" t="s">
        <v>176</v>
      </c>
      <c r="E8" s="26" t="s">
        <v>55</v>
      </c>
      <c r="F8" s="15">
        <v>2004.72</v>
      </c>
    </row>
    <row r="9" spans="1:6" x14ac:dyDescent="0.25">
      <c r="A9" s="11" t="s">
        <v>41</v>
      </c>
      <c r="B9" s="12" t="s">
        <v>42</v>
      </c>
      <c r="C9" s="11" t="s">
        <v>177</v>
      </c>
      <c r="D9" s="11" t="s">
        <v>176</v>
      </c>
      <c r="E9" s="26" t="s">
        <v>55</v>
      </c>
      <c r="F9" s="15">
        <v>1390.99</v>
      </c>
    </row>
    <row r="10" spans="1:6" x14ac:dyDescent="0.25">
      <c r="A10" s="11" t="s">
        <v>41</v>
      </c>
      <c r="B10" s="12" t="s">
        <v>42</v>
      </c>
      <c r="C10" s="11" t="s">
        <v>170</v>
      </c>
      <c r="D10" s="9" t="s">
        <v>96</v>
      </c>
      <c r="E10" s="26" t="s">
        <v>55</v>
      </c>
      <c r="F10" s="15">
        <v>2559.98</v>
      </c>
    </row>
    <row r="11" spans="1:6" x14ac:dyDescent="0.25">
      <c r="A11" s="11" t="s">
        <v>41</v>
      </c>
      <c r="B11" s="12" t="s">
        <v>42</v>
      </c>
      <c r="C11" s="11" t="s">
        <v>178</v>
      </c>
      <c r="D11" s="11" t="s">
        <v>21</v>
      </c>
      <c r="E11" s="26" t="s">
        <v>55</v>
      </c>
      <c r="F11" s="15">
        <v>5103.08</v>
      </c>
    </row>
    <row r="12" spans="1:6" x14ac:dyDescent="0.25">
      <c r="A12" s="11" t="s">
        <v>41</v>
      </c>
      <c r="B12" s="12" t="s">
        <v>42</v>
      </c>
      <c r="C12" s="11" t="s">
        <v>179</v>
      </c>
      <c r="D12" s="11" t="s">
        <v>16</v>
      </c>
      <c r="E12" s="26" t="s">
        <v>369</v>
      </c>
      <c r="F12" s="15">
        <v>2673.31</v>
      </c>
    </row>
    <row r="13" spans="1:6" x14ac:dyDescent="0.25">
      <c r="A13" s="11" t="s">
        <v>41</v>
      </c>
      <c r="B13" s="12" t="s">
        <v>42</v>
      </c>
      <c r="C13" s="11" t="s">
        <v>179</v>
      </c>
      <c r="D13" s="11" t="s">
        <v>16</v>
      </c>
      <c r="E13" s="26" t="s">
        <v>370</v>
      </c>
      <c r="F13" s="15">
        <v>2528.0500000000002</v>
      </c>
    </row>
    <row r="14" spans="1:6" x14ac:dyDescent="0.25">
      <c r="A14" s="11" t="s">
        <v>41</v>
      </c>
      <c r="B14" s="12" t="s">
        <v>44</v>
      </c>
      <c r="C14" s="11" t="s">
        <v>174</v>
      </c>
      <c r="D14" s="11" t="s">
        <v>13</v>
      </c>
      <c r="E14" s="26" t="s">
        <v>55</v>
      </c>
      <c r="F14" s="15">
        <v>2495.6</v>
      </c>
    </row>
    <row r="15" spans="1:6" x14ac:dyDescent="0.25">
      <c r="A15" s="11" t="s">
        <v>41</v>
      </c>
      <c r="B15" s="12" t="s">
        <v>44</v>
      </c>
      <c r="C15" s="11" t="s">
        <v>173</v>
      </c>
      <c r="D15" s="9" t="s">
        <v>31</v>
      </c>
      <c r="E15" s="26" t="s">
        <v>55</v>
      </c>
      <c r="F15" s="15">
        <v>1260.4000000000001</v>
      </c>
    </row>
    <row r="16" spans="1:6" x14ac:dyDescent="0.25">
      <c r="A16" s="11" t="s">
        <v>41</v>
      </c>
      <c r="B16" s="12" t="s">
        <v>44</v>
      </c>
      <c r="C16" s="11" t="s">
        <v>172</v>
      </c>
      <c r="D16" s="11" t="s">
        <v>29</v>
      </c>
      <c r="E16" s="26" t="s">
        <v>371</v>
      </c>
      <c r="F16" s="15">
        <v>1743.05</v>
      </c>
    </row>
    <row r="17" spans="1:6" x14ac:dyDescent="0.25">
      <c r="A17" s="11" t="s">
        <v>41</v>
      </c>
      <c r="B17" s="12" t="s">
        <v>44</v>
      </c>
      <c r="C17" s="11" t="s">
        <v>172</v>
      </c>
      <c r="D17" s="11" t="s">
        <v>29</v>
      </c>
      <c r="E17" s="26" t="s">
        <v>369</v>
      </c>
      <c r="F17" s="15">
        <v>2298.2199999999998</v>
      </c>
    </row>
    <row r="18" spans="1:6" x14ac:dyDescent="0.25">
      <c r="A18" s="11" t="s">
        <v>41</v>
      </c>
      <c r="B18" s="12" t="s">
        <v>44</v>
      </c>
      <c r="C18" s="11" t="s">
        <v>172</v>
      </c>
      <c r="D18" s="11" t="s">
        <v>29</v>
      </c>
      <c r="E18" s="26" t="s">
        <v>372</v>
      </c>
      <c r="F18" s="15">
        <v>2025.78</v>
      </c>
    </row>
    <row r="19" spans="1:6" x14ac:dyDescent="0.25">
      <c r="A19" s="11" t="s">
        <v>41</v>
      </c>
      <c r="B19" s="12" t="s">
        <v>44</v>
      </c>
      <c r="C19" s="11" t="s">
        <v>172</v>
      </c>
      <c r="D19" s="11" t="s">
        <v>29</v>
      </c>
      <c r="E19" s="26" t="s">
        <v>373</v>
      </c>
      <c r="F19" s="15">
        <v>1748.17</v>
      </c>
    </row>
    <row r="20" spans="1:6" x14ac:dyDescent="0.25">
      <c r="A20" s="11" t="s">
        <v>41</v>
      </c>
      <c r="B20" s="12" t="s">
        <v>44</v>
      </c>
      <c r="C20" s="11" t="s">
        <v>172</v>
      </c>
      <c r="D20" s="11" t="s">
        <v>29</v>
      </c>
      <c r="E20" s="26" t="s">
        <v>374</v>
      </c>
      <c r="F20" s="15">
        <v>1704.75</v>
      </c>
    </row>
    <row r="21" spans="1:6" x14ac:dyDescent="0.25">
      <c r="A21" s="9" t="s">
        <v>85</v>
      </c>
      <c r="B21" s="12" t="s">
        <v>42</v>
      </c>
      <c r="C21" s="9" t="s">
        <v>86</v>
      </c>
      <c r="D21" s="9" t="s">
        <v>288</v>
      </c>
      <c r="E21" s="8" t="s">
        <v>197</v>
      </c>
      <c r="F21" s="4">
        <v>3960.57</v>
      </c>
    </row>
    <row r="22" spans="1:6" x14ac:dyDescent="0.25">
      <c r="A22" s="9" t="s">
        <v>85</v>
      </c>
      <c r="B22" s="12" t="s">
        <v>42</v>
      </c>
      <c r="C22" s="9" t="s">
        <v>87</v>
      </c>
      <c r="D22" s="9" t="s">
        <v>210</v>
      </c>
      <c r="E22" s="8" t="s">
        <v>197</v>
      </c>
      <c r="F22" s="4">
        <v>1745.84</v>
      </c>
    </row>
    <row r="23" spans="1:6" x14ac:dyDescent="0.25">
      <c r="A23" s="9" t="s">
        <v>85</v>
      </c>
      <c r="B23" s="12" t="s">
        <v>42</v>
      </c>
      <c r="C23" s="9" t="s">
        <v>87</v>
      </c>
      <c r="D23" s="9" t="s">
        <v>88</v>
      </c>
      <c r="E23" s="8" t="s">
        <v>53</v>
      </c>
      <c r="F23" s="4">
        <v>436.69</v>
      </c>
    </row>
    <row r="24" spans="1:6" x14ac:dyDescent="0.25">
      <c r="A24" s="9" t="s">
        <v>85</v>
      </c>
      <c r="B24" s="12" t="s">
        <v>42</v>
      </c>
      <c r="C24" s="9" t="s">
        <v>89</v>
      </c>
      <c r="D24" s="9" t="s">
        <v>90</v>
      </c>
      <c r="E24" s="8" t="s">
        <v>197</v>
      </c>
      <c r="F24" s="4">
        <v>2275.4300000000003</v>
      </c>
    </row>
    <row r="25" spans="1:6" x14ac:dyDescent="0.25">
      <c r="A25" s="9" t="s">
        <v>85</v>
      </c>
      <c r="B25" s="12" t="s">
        <v>42</v>
      </c>
      <c r="C25" s="9" t="s">
        <v>91</v>
      </c>
      <c r="D25" s="9" t="s">
        <v>31</v>
      </c>
      <c r="E25" s="8" t="s">
        <v>55</v>
      </c>
      <c r="F25" s="4">
        <v>656.5</v>
      </c>
    </row>
    <row r="26" spans="1:6" x14ac:dyDescent="0.25">
      <c r="A26" s="9" t="s">
        <v>85</v>
      </c>
      <c r="B26" s="12" t="s">
        <v>42</v>
      </c>
      <c r="C26" s="9" t="s">
        <v>92</v>
      </c>
      <c r="D26" s="9" t="s">
        <v>93</v>
      </c>
      <c r="E26" s="8" t="s">
        <v>419</v>
      </c>
      <c r="F26" s="4">
        <v>2234.5099999999998</v>
      </c>
    </row>
    <row r="27" spans="1:6" x14ac:dyDescent="0.25">
      <c r="A27" s="9" t="s">
        <v>85</v>
      </c>
      <c r="B27" s="12" t="s">
        <v>42</v>
      </c>
      <c r="C27" s="9" t="s">
        <v>92</v>
      </c>
      <c r="D27" s="9" t="s">
        <v>93</v>
      </c>
      <c r="E27" s="8" t="s">
        <v>420</v>
      </c>
      <c r="F27" s="4">
        <v>220</v>
      </c>
    </row>
    <row r="28" spans="1:6" x14ac:dyDescent="0.25">
      <c r="A28" s="9" t="s">
        <v>85</v>
      </c>
      <c r="B28" s="12" t="s">
        <v>42</v>
      </c>
      <c r="C28" s="9" t="s">
        <v>92</v>
      </c>
      <c r="D28" s="9" t="s">
        <v>93</v>
      </c>
      <c r="E28" s="8" t="s">
        <v>419</v>
      </c>
      <c r="F28" s="4">
        <v>370.02</v>
      </c>
    </row>
    <row r="29" spans="1:6" x14ac:dyDescent="0.25">
      <c r="A29" s="9" t="s">
        <v>85</v>
      </c>
      <c r="B29" s="12" t="s">
        <v>42</v>
      </c>
      <c r="C29" s="9" t="s">
        <v>92</v>
      </c>
      <c r="D29" s="9" t="s">
        <v>93</v>
      </c>
      <c r="E29" s="8" t="s">
        <v>419</v>
      </c>
      <c r="F29" s="4">
        <v>145</v>
      </c>
    </row>
    <row r="30" spans="1:6" ht="28.5" x14ac:dyDescent="0.25">
      <c r="A30" s="9" t="s">
        <v>85</v>
      </c>
      <c r="B30" s="12" t="s">
        <v>42</v>
      </c>
      <c r="C30" s="9" t="s">
        <v>92</v>
      </c>
      <c r="D30" s="9" t="s">
        <v>93</v>
      </c>
      <c r="E30" s="8" t="s">
        <v>425</v>
      </c>
      <c r="F30" s="4">
        <v>4128</v>
      </c>
    </row>
    <row r="31" spans="1:6" x14ac:dyDescent="0.25">
      <c r="A31" s="9" t="s">
        <v>85</v>
      </c>
      <c r="B31" s="12" t="s">
        <v>42</v>
      </c>
      <c r="C31" s="9" t="s">
        <v>94</v>
      </c>
      <c r="D31" s="9" t="s">
        <v>31</v>
      </c>
      <c r="E31" s="8" t="s">
        <v>55</v>
      </c>
      <c r="F31" s="4">
        <v>1299.5</v>
      </c>
    </row>
    <row r="32" spans="1:6" x14ac:dyDescent="0.25">
      <c r="A32" s="9" t="s">
        <v>85</v>
      </c>
      <c r="B32" s="12" t="s">
        <v>42</v>
      </c>
      <c r="C32" s="9" t="s">
        <v>95</v>
      </c>
      <c r="D32" s="9" t="s">
        <v>90</v>
      </c>
      <c r="E32" s="8" t="s">
        <v>50</v>
      </c>
      <c r="F32" s="4">
        <v>3045.54</v>
      </c>
    </row>
    <row r="33" spans="1:6" x14ac:dyDescent="0.25">
      <c r="A33" s="9" t="s">
        <v>85</v>
      </c>
      <c r="B33" s="12" t="s">
        <v>42</v>
      </c>
      <c r="C33" s="9" t="s">
        <v>95</v>
      </c>
      <c r="D33" s="9" t="s">
        <v>96</v>
      </c>
      <c r="E33" s="8" t="s">
        <v>50</v>
      </c>
      <c r="F33" s="4">
        <v>802.64</v>
      </c>
    </row>
    <row r="34" spans="1:6" x14ac:dyDescent="0.25">
      <c r="A34" s="9" t="s">
        <v>85</v>
      </c>
      <c r="B34" s="12" t="s">
        <v>42</v>
      </c>
      <c r="C34" s="9" t="s">
        <v>97</v>
      </c>
      <c r="D34" s="9" t="s">
        <v>90</v>
      </c>
      <c r="E34" s="8" t="s">
        <v>50</v>
      </c>
      <c r="F34" s="4">
        <v>1467.32</v>
      </c>
    </row>
    <row r="35" spans="1:6" x14ac:dyDescent="0.25">
      <c r="A35" s="9" t="s">
        <v>85</v>
      </c>
      <c r="B35" s="12" t="s">
        <v>42</v>
      </c>
      <c r="C35" s="9" t="s">
        <v>98</v>
      </c>
      <c r="D35" s="9" t="s">
        <v>90</v>
      </c>
      <c r="E35" s="8" t="s">
        <v>50</v>
      </c>
      <c r="F35" s="4">
        <v>425</v>
      </c>
    </row>
    <row r="36" spans="1:6" x14ac:dyDescent="0.25">
      <c r="A36" s="9" t="s">
        <v>85</v>
      </c>
      <c r="B36" s="12" t="s">
        <v>42</v>
      </c>
      <c r="C36" s="9" t="s">
        <v>98</v>
      </c>
      <c r="D36" s="9" t="s">
        <v>90</v>
      </c>
      <c r="E36" s="8" t="s">
        <v>53</v>
      </c>
      <c r="F36" s="4">
        <v>425</v>
      </c>
    </row>
    <row r="37" spans="1:6" x14ac:dyDescent="0.25">
      <c r="A37" s="9" t="s">
        <v>85</v>
      </c>
      <c r="B37" s="12" t="s">
        <v>42</v>
      </c>
      <c r="C37" s="9" t="s">
        <v>98</v>
      </c>
      <c r="D37" s="9" t="s">
        <v>90</v>
      </c>
      <c r="E37" s="8" t="s">
        <v>53</v>
      </c>
      <c r="F37" s="4">
        <v>425</v>
      </c>
    </row>
    <row r="38" spans="1:6" x14ac:dyDescent="0.25">
      <c r="A38" s="9" t="s">
        <v>85</v>
      </c>
      <c r="B38" s="12" t="s">
        <v>42</v>
      </c>
      <c r="C38" s="9" t="s">
        <v>98</v>
      </c>
      <c r="D38" s="9" t="s">
        <v>90</v>
      </c>
      <c r="E38" s="26" t="s">
        <v>71</v>
      </c>
      <c r="F38" s="4">
        <v>475</v>
      </c>
    </row>
    <row r="39" spans="1:6" x14ac:dyDescent="0.25">
      <c r="A39" s="9" t="s">
        <v>85</v>
      </c>
      <c r="B39" s="12" t="s">
        <v>42</v>
      </c>
      <c r="C39" s="9" t="s">
        <v>99</v>
      </c>
      <c r="D39" s="9" t="s">
        <v>13</v>
      </c>
      <c r="E39" s="8" t="s">
        <v>418</v>
      </c>
      <c r="F39" s="4">
        <v>6112</v>
      </c>
    </row>
    <row r="40" spans="1:6" x14ac:dyDescent="0.25">
      <c r="A40" s="9" t="s">
        <v>85</v>
      </c>
      <c r="B40" s="12" t="s">
        <v>42</v>
      </c>
      <c r="C40" s="9" t="s">
        <v>100</v>
      </c>
      <c r="D40" s="9" t="s">
        <v>96</v>
      </c>
      <c r="E40" s="8" t="s">
        <v>50</v>
      </c>
      <c r="F40" s="4">
        <v>3589.08</v>
      </c>
    </row>
    <row r="41" spans="1:6" x14ac:dyDescent="0.25">
      <c r="A41" s="9" t="s">
        <v>85</v>
      </c>
      <c r="B41" s="12" t="s">
        <v>42</v>
      </c>
      <c r="C41" s="9" t="s">
        <v>101</v>
      </c>
      <c r="D41" s="9" t="s">
        <v>90</v>
      </c>
      <c r="E41" s="8" t="s">
        <v>50</v>
      </c>
      <c r="F41" s="4">
        <v>800.09</v>
      </c>
    </row>
    <row r="42" spans="1:6" x14ac:dyDescent="0.25">
      <c r="A42" s="9" t="s">
        <v>85</v>
      </c>
      <c r="B42" s="12" t="s">
        <v>42</v>
      </c>
      <c r="C42" s="9" t="s">
        <v>102</v>
      </c>
      <c r="D42" s="9" t="s">
        <v>90</v>
      </c>
      <c r="E42" s="8" t="s">
        <v>50</v>
      </c>
      <c r="F42" s="4">
        <v>1666.02</v>
      </c>
    </row>
    <row r="43" spans="1:6" ht="28.5" x14ac:dyDescent="0.25">
      <c r="A43" s="9" t="s">
        <v>85</v>
      </c>
      <c r="B43" s="12" t="s">
        <v>44</v>
      </c>
      <c r="C43" s="9" t="s">
        <v>103</v>
      </c>
      <c r="D43" s="8" t="s">
        <v>289</v>
      </c>
      <c r="E43" s="8" t="s">
        <v>50</v>
      </c>
      <c r="F43" s="4">
        <v>2320.2399999999998</v>
      </c>
    </row>
    <row r="44" spans="1:6" x14ac:dyDescent="0.25">
      <c r="A44" s="9" t="s">
        <v>85</v>
      </c>
      <c r="B44" s="12" t="s">
        <v>44</v>
      </c>
      <c r="C44" s="9" t="s">
        <v>104</v>
      </c>
      <c r="D44" s="9" t="s">
        <v>290</v>
      </c>
      <c r="E44" s="8" t="s">
        <v>50</v>
      </c>
      <c r="F44" s="4">
        <v>2025.94</v>
      </c>
    </row>
    <row r="45" spans="1:6" x14ac:dyDescent="0.25">
      <c r="A45" s="9" t="s">
        <v>85</v>
      </c>
      <c r="B45" s="12" t="s">
        <v>44</v>
      </c>
      <c r="C45" s="9" t="s">
        <v>105</v>
      </c>
      <c r="D45" s="9" t="s">
        <v>291</v>
      </c>
      <c r="E45" s="8" t="s">
        <v>50</v>
      </c>
      <c r="F45" s="4">
        <v>2478.29</v>
      </c>
    </row>
    <row r="46" spans="1:6" x14ac:dyDescent="0.25">
      <c r="A46" s="9" t="s">
        <v>85</v>
      </c>
      <c r="B46" s="12" t="s">
        <v>44</v>
      </c>
      <c r="C46" s="9" t="s">
        <v>87</v>
      </c>
      <c r="D46" s="9" t="s">
        <v>106</v>
      </c>
      <c r="E46" s="8" t="s">
        <v>50</v>
      </c>
      <c r="F46" s="4">
        <v>450</v>
      </c>
    </row>
    <row r="47" spans="1:6" x14ac:dyDescent="0.25">
      <c r="A47" s="9" t="s">
        <v>85</v>
      </c>
      <c r="B47" s="12" t="s">
        <v>44</v>
      </c>
      <c r="C47" s="9" t="s">
        <v>87</v>
      </c>
      <c r="D47" s="9" t="s">
        <v>107</v>
      </c>
      <c r="E47" s="8" t="s">
        <v>50</v>
      </c>
      <c r="F47" s="4">
        <v>1697.17</v>
      </c>
    </row>
    <row r="48" spans="1:6" x14ac:dyDescent="0.25">
      <c r="A48" s="9" t="s">
        <v>85</v>
      </c>
      <c r="B48" s="12" t="s">
        <v>44</v>
      </c>
      <c r="C48" s="9" t="s">
        <v>91</v>
      </c>
      <c r="D48" s="9" t="s">
        <v>90</v>
      </c>
      <c r="E48" s="8" t="s">
        <v>55</v>
      </c>
      <c r="F48" s="4">
        <v>363.85</v>
      </c>
    </row>
    <row r="49" spans="1:6" x14ac:dyDescent="0.25">
      <c r="A49" s="9" t="s">
        <v>85</v>
      </c>
      <c r="B49" s="12" t="s">
        <v>44</v>
      </c>
      <c r="C49" s="9" t="s">
        <v>91</v>
      </c>
      <c r="D49" s="9" t="s">
        <v>31</v>
      </c>
      <c r="E49" s="8" t="s">
        <v>55</v>
      </c>
      <c r="F49" s="4">
        <v>91.43</v>
      </c>
    </row>
    <row r="50" spans="1:6" x14ac:dyDescent="0.25">
      <c r="A50" s="9" t="s">
        <v>85</v>
      </c>
      <c r="B50" s="12" t="s">
        <v>44</v>
      </c>
      <c r="C50" s="9" t="s">
        <v>91</v>
      </c>
      <c r="D50" s="9" t="s">
        <v>31</v>
      </c>
      <c r="E50" s="8" t="s">
        <v>55</v>
      </c>
      <c r="F50" s="4">
        <v>960.48</v>
      </c>
    </row>
    <row r="51" spans="1:6" x14ac:dyDescent="0.25">
      <c r="A51" s="9" t="s">
        <v>85</v>
      </c>
      <c r="B51" s="12" t="s">
        <v>44</v>
      </c>
      <c r="C51" s="9" t="s">
        <v>91</v>
      </c>
      <c r="D51" s="9" t="s">
        <v>31</v>
      </c>
      <c r="E51" s="8" t="s">
        <v>380</v>
      </c>
      <c r="F51" s="4">
        <v>2768.9700000000003</v>
      </c>
    </row>
    <row r="52" spans="1:6" x14ac:dyDescent="0.25">
      <c r="A52" s="9" t="s">
        <v>85</v>
      </c>
      <c r="B52" s="12" t="s">
        <v>44</v>
      </c>
      <c r="C52" s="9" t="s">
        <v>108</v>
      </c>
      <c r="D52" s="9" t="s">
        <v>29</v>
      </c>
      <c r="E52" s="8" t="s">
        <v>423</v>
      </c>
      <c r="F52" s="4">
        <v>153.1</v>
      </c>
    </row>
    <row r="53" spans="1:6" x14ac:dyDescent="0.25">
      <c r="A53" s="9" t="s">
        <v>85</v>
      </c>
      <c r="B53" s="12" t="s">
        <v>44</v>
      </c>
      <c r="C53" s="9" t="s">
        <v>108</v>
      </c>
      <c r="D53" s="9" t="s">
        <v>29</v>
      </c>
      <c r="E53" s="8" t="s">
        <v>423</v>
      </c>
      <c r="F53" s="4">
        <v>268.38</v>
      </c>
    </row>
    <row r="54" spans="1:6" x14ac:dyDescent="0.25">
      <c r="A54" s="9" t="s">
        <v>85</v>
      </c>
      <c r="B54" s="12" t="s">
        <v>44</v>
      </c>
      <c r="C54" s="9" t="s">
        <v>108</v>
      </c>
      <c r="D54" s="9" t="s">
        <v>29</v>
      </c>
      <c r="E54" s="8" t="s">
        <v>424</v>
      </c>
      <c r="F54" s="4">
        <v>22.47</v>
      </c>
    </row>
    <row r="55" spans="1:6" x14ac:dyDescent="0.25">
      <c r="A55" s="9" t="s">
        <v>85</v>
      </c>
      <c r="B55" s="12" t="s">
        <v>44</v>
      </c>
      <c r="C55" s="9" t="s">
        <v>108</v>
      </c>
      <c r="D55" s="9" t="s">
        <v>29</v>
      </c>
      <c r="E55" s="8" t="s">
        <v>421</v>
      </c>
      <c r="F55" s="4">
        <v>3203.3</v>
      </c>
    </row>
    <row r="56" spans="1:6" x14ac:dyDescent="0.25">
      <c r="A56" s="9" t="s">
        <v>85</v>
      </c>
      <c r="B56" s="12" t="s">
        <v>44</v>
      </c>
      <c r="C56" s="9" t="s">
        <v>108</v>
      </c>
      <c r="D56" s="9" t="s">
        <v>29</v>
      </c>
      <c r="E56" s="8" t="s">
        <v>422</v>
      </c>
      <c r="F56" s="4">
        <v>4589.84</v>
      </c>
    </row>
    <row r="57" spans="1:6" x14ac:dyDescent="0.25">
      <c r="A57" s="9" t="s">
        <v>85</v>
      </c>
      <c r="B57" s="12" t="s">
        <v>44</v>
      </c>
      <c r="C57" s="9" t="s">
        <v>94</v>
      </c>
      <c r="D57" s="9" t="s">
        <v>31</v>
      </c>
      <c r="E57" s="8" t="s">
        <v>55</v>
      </c>
      <c r="F57" s="4">
        <v>1260.4000000000001</v>
      </c>
    </row>
    <row r="58" spans="1:6" x14ac:dyDescent="0.25">
      <c r="A58" s="9" t="s">
        <v>85</v>
      </c>
      <c r="B58" s="12" t="s">
        <v>44</v>
      </c>
      <c r="C58" s="9" t="s">
        <v>95</v>
      </c>
      <c r="D58" s="9" t="s">
        <v>90</v>
      </c>
      <c r="E58" s="8" t="s">
        <v>50</v>
      </c>
      <c r="F58" s="4">
        <v>1583.6</v>
      </c>
    </row>
    <row r="59" spans="1:6" x14ac:dyDescent="0.25">
      <c r="A59" s="9" t="s">
        <v>85</v>
      </c>
      <c r="B59" s="12" t="s">
        <v>44</v>
      </c>
      <c r="C59" s="9" t="s">
        <v>101</v>
      </c>
      <c r="D59" s="9" t="s">
        <v>90</v>
      </c>
      <c r="E59" s="8" t="s">
        <v>50</v>
      </c>
      <c r="F59" s="4">
        <v>434.67</v>
      </c>
    </row>
    <row r="60" spans="1:6" x14ac:dyDescent="0.25">
      <c r="A60" s="9" t="s">
        <v>85</v>
      </c>
      <c r="B60" s="12" t="s">
        <v>44</v>
      </c>
      <c r="C60" s="9" t="s">
        <v>109</v>
      </c>
      <c r="D60" s="9" t="s">
        <v>292</v>
      </c>
      <c r="E60" s="8" t="s">
        <v>50</v>
      </c>
      <c r="F60" s="4">
        <v>2805.72</v>
      </c>
    </row>
    <row r="61" spans="1:6" x14ac:dyDescent="0.25">
      <c r="A61" s="11" t="s">
        <v>76</v>
      </c>
      <c r="B61" s="12" t="s">
        <v>42</v>
      </c>
      <c r="C61" s="11" t="s">
        <v>180</v>
      </c>
      <c r="D61" s="11" t="s">
        <v>181</v>
      </c>
      <c r="E61" s="26" t="s">
        <v>50</v>
      </c>
      <c r="F61" s="15">
        <v>1269.32</v>
      </c>
    </row>
    <row r="62" spans="1:6" x14ac:dyDescent="0.25">
      <c r="A62" s="11" t="s">
        <v>76</v>
      </c>
      <c r="B62" s="12" t="s">
        <v>42</v>
      </c>
      <c r="C62" s="11" t="s">
        <v>185</v>
      </c>
      <c r="D62" s="9" t="s">
        <v>9</v>
      </c>
      <c r="E62" s="26" t="s">
        <v>55</v>
      </c>
      <c r="F62" s="15">
        <v>2823.19</v>
      </c>
    </row>
    <row r="63" spans="1:6" x14ac:dyDescent="0.25">
      <c r="A63" s="11" t="s">
        <v>76</v>
      </c>
      <c r="B63" s="12" t="s">
        <v>44</v>
      </c>
      <c r="C63" s="11" t="s">
        <v>182</v>
      </c>
      <c r="D63" s="11" t="s">
        <v>13</v>
      </c>
      <c r="E63" s="26" t="s">
        <v>375</v>
      </c>
      <c r="F63" s="15">
        <v>3405.41</v>
      </c>
    </row>
    <row r="64" spans="1:6" x14ac:dyDescent="0.25">
      <c r="A64" s="11" t="s">
        <v>76</v>
      </c>
      <c r="B64" s="12" t="s">
        <v>44</v>
      </c>
      <c r="C64" s="11" t="s">
        <v>182</v>
      </c>
      <c r="D64" s="11" t="s">
        <v>13</v>
      </c>
      <c r="E64" s="26" t="s">
        <v>55</v>
      </c>
      <c r="F64" s="15">
        <v>3955.67</v>
      </c>
    </row>
    <row r="65" spans="1:6" x14ac:dyDescent="0.25">
      <c r="A65" s="11" t="s">
        <v>76</v>
      </c>
      <c r="B65" s="12" t="s">
        <v>44</v>
      </c>
      <c r="C65" s="11" t="s">
        <v>182</v>
      </c>
      <c r="D65" s="11" t="s">
        <v>13</v>
      </c>
      <c r="E65" s="26" t="s">
        <v>55</v>
      </c>
      <c r="F65" s="15">
        <v>2160.06</v>
      </c>
    </row>
    <row r="66" spans="1:6" x14ac:dyDescent="0.25">
      <c r="A66" s="11" t="s">
        <v>76</v>
      </c>
      <c r="B66" s="12" t="s">
        <v>44</v>
      </c>
      <c r="C66" s="11" t="s">
        <v>183</v>
      </c>
      <c r="D66" s="11" t="s">
        <v>184</v>
      </c>
      <c r="E66" s="26" t="s">
        <v>50</v>
      </c>
      <c r="F66" s="15">
        <v>3609.42</v>
      </c>
    </row>
    <row r="67" spans="1:6" x14ac:dyDescent="0.25">
      <c r="A67" s="11" t="s">
        <v>76</v>
      </c>
      <c r="B67" s="12" t="s">
        <v>44</v>
      </c>
      <c r="C67" s="11" t="s">
        <v>81</v>
      </c>
      <c r="D67" s="8" t="s">
        <v>25</v>
      </c>
      <c r="E67" s="26" t="s">
        <v>375</v>
      </c>
      <c r="F67" s="15">
        <v>824.55</v>
      </c>
    </row>
    <row r="68" spans="1:6" x14ac:dyDescent="0.25">
      <c r="A68" s="11" t="s">
        <v>229</v>
      </c>
      <c r="B68" s="23" t="s">
        <v>42</v>
      </c>
      <c r="C68" s="11" t="s">
        <v>230</v>
      </c>
      <c r="D68" s="11" t="s">
        <v>25</v>
      </c>
      <c r="E68" s="26" t="s">
        <v>71</v>
      </c>
      <c r="F68" s="15">
        <v>1051</v>
      </c>
    </row>
    <row r="69" spans="1:6" x14ac:dyDescent="0.25">
      <c r="A69" s="11" t="s">
        <v>229</v>
      </c>
      <c r="B69" s="23" t="s">
        <v>44</v>
      </c>
      <c r="C69" s="11" t="s">
        <v>231</v>
      </c>
      <c r="D69" s="11" t="s">
        <v>13</v>
      </c>
      <c r="E69" s="26" t="s">
        <v>380</v>
      </c>
      <c r="F69" s="15">
        <v>7547</v>
      </c>
    </row>
    <row r="70" spans="1:6" x14ac:dyDescent="0.25">
      <c r="A70" s="11" t="s">
        <v>229</v>
      </c>
      <c r="B70" s="23" t="s">
        <v>44</v>
      </c>
      <c r="C70" s="11" t="s">
        <v>232</v>
      </c>
      <c r="D70" s="11" t="s">
        <v>13</v>
      </c>
      <c r="E70" s="26" t="s">
        <v>71</v>
      </c>
      <c r="F70" s="15">
        <v>3518</v>
      </c>
    </row>
    <row r="71" spans="1:6" x14ac:dyDescent="0.25">
      <c r="A71" s="9" t="s">
        <v>6</v>
      </c>
      <c r="B71" s="12" t="s">
        <v>42</v>
      </c>
      <c r="C71" s="8" t="s">
        <v>3</v>
      </c>
      <c r="D71" s="8" t="s">
        <v>25</v>
      </c>
      <c r="E71" s="8" t="s">
        <v>55</v>
      </c>
      <c r="F71" s="1">
        <v>2125</v>
      </c>
    </row>
    <row r="72" spans="1:6" x14ac:dyDescent="0.25">
      <c r="A72" s="9" t="s">
        <v>6</v>
      </c>
      <c r="B72" s="12" t="s">
        <v>44</v>
      </c>
      <c r="C72" s="8" t="s">
        <v>4</v>
      </c>
      <c r="D72" s="9" t="s">
        <v>13</v>
      </c>
      <c r="E72" s="8" t="s">
        <v>417</v>
      </c>
      <c r="F72" s="1">
        <v>10410</v>
      </c>
    </row>
    <row r="73" spans="1:6" x14ac:dyDescent="0.25">
      <c r="A73" s="9" t="s">
        <v>141</v>
      </c>
      <c r="B73" s="12" t="s">
        <v>42</v>
      </c>
      <c r="C73" s="9" t="s">
        <v>298</v>
      </c>
      <c r="D73" s="9" t="s">
        <v>13</v>
      </c>
      <c r="E73" s="8" t="s">
        <v>376</v>
      </c>
      <c r="F73" s="4">
        <v>5936.39</v>
      </c>
    </row>
    <row r="74" spans="1:6" x14ac:dyDescent="0.25">
      <c r="A74" s="9" t="s">
        <v>141</v>
      </c>
      <c r="B74" s="12" t="s">
        <v>42</v>
      </c>
      <c r="C74" s="8" t="s">
        <v>204</v>
      </c>
      <c r="D74" s="9" t="s">
        <v>96</v>
      </c>
      <c r="E74" s="8" t="s">
        <v>375</v>
      </c>
      <c r="F74" s="1">
        <v>1565.93</v>
      </c>
    </row>
    <row r="75" spans="1:6" x14ac:dyDescent="0.25">
      <c r="A75" s="9" t="s">
        <v>141</v>
      </c>
      <c r="B75" s="12" t="s">
        <v>42</v>
      </c>
      <c r="C75" s="8" t="s">
        <v>295</v>
      </c>
      <c r="D75" s="8" t="s">
        <v>283</v>
      </c>
      <c r="E75" s="8" t="s">
        <v>300</v>
      </c>
      <c r="F75" s="1">
        <v>2218.2199999999998</v>
      </c>
    </row>
    <row r="76" spans="1:6" x14ac:dyDescent="0.25">
      <c r="A76" s="9" t="s">
        <v>141</v>
      </c>
      <c r="B76" s="12" t="s">
        <v>42</v>
      </c>
      <c r="C76" s="8" t="s">
        <v>208</v>
      </c>
      <c r="D76" s="11" t="s">
        <v>16</v>
      </c>
      <c r="E76" s="8" t="s">
        <v>377</v>
      </c>
      <c r="F76" s="1">
        <v>1082.31</v>
      </c>
    </row>
    <row r="77" spans="1:6" x14ac:dyDescent="0.25">
      <c r="A77" s="9" t="s">
        <v>141</v>
      </c>
      <c r="B77" s="12" t="s">
        <v>42</v>
      </c>
      <c r="C77" s="8" t="s">
        <v>209</v>
      </c>
      <c r="D77" s="11" t="s">
        <v>16</v>
      </c>
      <c r="E77" s="8" t="s">
        <v>300</v>
      </c>
      <c r="F77" s="1">
        <v>1246.1199999999999</v>
      </c>
    </row>
    <row r="78" spans="1:6" x14ac:dyDescent="0.25">
      <c r="A78" s="9" t="s">
        <v>141</v>
      </c>
      <c r="B78" s="12" t="s">
        <v>42</v>
      </c>
      <c r="C78" s="8" t="s">
        <v>207</v>
      </c>
      <c r="D78" s="11" t="s">
        <v>16</v>
      </c>
      <c r="E78" s="8" t="s">
        <v>55</v>
      </c>
      <c r="F78" s="1">
        <v>2336.4299999999998</v>
      </c>
    </row>
    <row r="79" spans="1:6" x14ac:dyDescent="0.25">
      <c r="A79" s="9" t="s">
        <v>141</v>
      </c>
      <c r="B79" s="12" t="s">
        <v>42</v>
      </c>
      <c r="C79" s="8" t="s">
        <v>212</v>
      </c>
      <c r="D79" s="8" t="s">
        <v>294</v>
      </c>
      <c r="E79" s="8" t="s">
        <v>71</v>
      </c>
      <c r="F79" s="1">
        <v>3383.98</v>
      </c>
    </row>
    <row r="80" spans="1:6" x14ac:dyDescent="0.25">
      <c r="A80" s="9" t="s">
        <v>141</v>
      </c>
      <c r="B80" s="12" t="s">
        <v>42</v>
      </c>
      <c r="C80" s="8" t="s">
        <v>296</v>
      </c>
      <c r="D80" s="9" t="s">
        <v>40</v>
      </c>
      <c r="E80" s="8" t="s">
        <v>377</v>
      </c>
      <c r="F80" s="1">
        <v>965.8</v>
      </c>
    </row>
    <row r="81" spans="1:6" x14ac:dyDescent="0.25">
      <c r="A81" s="9" t="s">
        <v>141</v>
      </c>
      <c r="B81" s="6" t="s">
        <v>44</v>
      </c>
      <c r="C81" s="8" t="s">
        <v>297</v>
      </c>
      <c r="D81" s="9" t="s">
        <v>90</v>
      </c>
      <c r="E81" s="8" t="s">
        <v>376</v>
      </c>
      <c r="F81" s="1">
        <v>4939.16</v>
      </c>
    </row>
    <row r="82" spans="1:6" x14ac:dyDescent="0.25">
      <c r="A82" s="9" t="s">
        <v>141</v>
      </c>
      <c r="B82" s="12" t="s">
        <v>44</v>
      </c>
      <c r="C82" s="9" t="s">
        <v>142</v>
      </c>
      <c r="D82" s="9" t="s">
        <v>143</v>
      </c>
      <c r="E82" s="8" t="s">
        <v>300</v>
      </c>
      <c r="F82" s="4">
        <v>3234.7</v>
      </c>
    </row>
    <row r="83" spans="1:6" x14ac:dyDescent="0.25">
      <c r="A83" s="9" t="s">
        <v>141</v>
      </c>
      <c r="B83" s="12" t="s">
        <v>44</v>
      </c>
      <c r="C83" s="9" t="s">
        <v>206</v>
      </c>
      <c r="D83" s="11" t="s">
        <v>16</v>
      </c>
      <c r="E83" s="8" t="s">
        <v>377</v>
      </c>
      <c r="F83" s="4">
        <v>1727.05</v>
      </c>
    </row>
    <row r="84" spans="1:6" x14ac:dyDescent="0.25">
      <c r="A84" s="9" t="s">
        <v>141</v>
      </c>
      <c r="B84" s="12" t="s">
        <v>44</v>
      </c>
      <c r="C84" s="8" t="s">
        <v>211</v>
      </c>
      <c r="D84" s="11" t="s">
        <v>202</v>
      </c>
      <c r="E84" s="8" t="s">
        <v>53</v>
      </c>
      <c r="F84" s="1">
        <v>3102.4</v>
      </c>
    </row>
    <row r="85" spans="1:6" x14ac:dyDescent="0.25">
      <c r="A85" s="9" t="s">
        <v>141</v>
      </c>
      <c r="B85" s="12" t="s">
        <v>44</v>
      </c>
      <c r="C85" s="8" t="s">
        <v>212</v>
      </c>
      <c r="D85" s="9" t="s">
        <v>119</v>
      </c>
      <c r="E85" s="8" t="s">
        <v>299</v>
      </c>
      <c r="F85" s="1">
        <v>3478.75</v>
      </c>
    </row>
    <row r="86" spans="1:6" x14ac:dyDescent="0.25">
      <c r="A86" s="9" t="s">
        <v>141</v>
      </c>
      <c r="B86" s="12" t="s">
        <v>44</v>
      </c>
      <c r="C86" s="8" t="s">
        <v>142</v>
      </c>
      <c r="D86" s="8" t="s">
        <v>144</v>
      </c>
      <c r="E86" s="8" t="s">
        <v>300</v>
      </c>
      <c r="F86" s="1">
        <v>2618.7600000000002</v>
      </c>
    </row>
    <row r="87" spans="1:6" x14ac:dyDescent="0.25">
      <c r="A87" s="9" t="s">
        <v>140</v>
      </c>
      <c r="B87" s="6" t="s">
        <v>42</v>
      </c>
      <c r="C87" s="8" t="s">
        <v>134</v>
      </c>
      <c r="D87" s="8" t="s">
        <v>135</v>
      </c>
      <c r="E87" s="8" t="s">
        <v>71</v>
      </c>
      <c r="F87" s="1">
        <v>3073</v>
      </c>
    </row>
    <row r="88" spans="1:6" x14ac:dyDescent="0.25">
      <c r="A88" s="9" t="s">
        <v>140</v>
      </c>
      <c r="B88" s="6" t="s">
        <v>42</v>
      </c>
      <c r="C88" s="8" t="s">
        <v>134</v>
      </c>
      <c r="D88" s="8" t="s">
        <v>135</v>
      </c>
      <c r="E88" s="8" t="s">
        <v>136</v>
      </c>
      <c r="F88" s="1">
        <v>3073</v>
      </c>
    </row>
    <row r="89" spans="1:6" x14ac:dyDescent="0.25">
      <c r="A89" s="9" t="s">
        <v>140</v>
      </c>
      <c r="B89" s="6" t="s">
        <v>42</v>
      </c>
      <c r="C89" s="8" t="s">
        <v>137</v>
      </c>
      <c r="D89" s="8" t="s">
        <v>34</v>
      </c>
      <c r="E89" s="8" t="s">
        <v>138</v>
      </c>
      <c r="F89" s="1">
        <v>2224</v>
      </c>
    </row>
    <row r="90" spans="1:6" x14ac:dyDescent="0.25">
      <c r="A90" s="9" t="s">
        <v>140</v>
      </c>
      <c r="B90" s="6" t="s">
        <v>42</v>
      </c>
      <c r="C90" s="8" t="s">
        <v>137</v>
      </c>
      <c r="D90" s="8" t="s">
        <v>34</v>
      </c>
      <c r="E90" s="8" t="s">
        <v>139</v>
      </c>
      <c r="F90" s="1">
        <v>2224</v>
      </c>
    </row>
    <row r="91" spans="1:6" x14ac:dyDescent="0.25">
      <c r="A91" s="9" t="s">
        <v>140</v>
      </c>
      <c r="B91" s="6" t="s">
        <v>44</v>
      </c>
      <c r="C91" s="8" t="s">
        <v>146</v>
      </c>
      <c r="D91" s="20" t="s">
        <v>187</v>
      </c>
      <c r="E91" s="25" t="s">
        <v>188</v>
      </c>
      <c r="F91" s="1">
        <v>0</v>
      </c>
    </row>
    <row r="92" spans="1:6" x14ac:dyDescent="0.25">
      <c r="A92" s="11" t="s">
        <v>250</v>
      </c>
      <c r="B92" s="23" t="s">
        <v>264</v>
      </c>
      <c r="C92" s="11" t="s">
        <v>254</v>
      </c>
      <c r="D92" s="11" t="s">
        <v>265</v>
      </c>
      <c r="E92" s="26" t="s">
        <v>197</v>
      </c>
      <c r="F92" s="15">
        <v>228</v>
      </c>
    </row>
    <row r="93" spans="1:6" x14ac:dyDescent="0.25">
      <c r="A93" s="11" t="s">
        <v>250</v>
      </c>
      <c r="B93" s="23" t="s">
        <v>264</v>
      </c>
      <c r="C93" s="11" t="s">
        <v>254</v>
      </c>
      <c r="D93" s="11" t="s">
        <v>269</v>
      </c>
      <c r="E93" s="26" t="s">
        <v>197</v>
      </c>
      <c r="F93" s="15">
        <v>228</v>
      </c>
    </row>
    <row r="94" spans="1:6" x14ac:dyDescent="0.25">
      <c r="A94" s="11" t="s">
        <v>250</v>
      </c>
      <c r="B94" s="23" t="s">
        <v>264</v>
      </c>
      <c r="C94" s="11" t="s">
        <v>262</v>
      </c>
      <c r="D94" s="11" t="s">
        <v>266</v>
      </c>
      <c r="E94" s="26" t="s">
        <v>378</v>
      </c>
      <c r="F94" s="15">
        <v>3990</v>
      </c>
    </row>
    <row r="95" spans="1:6" x14ac:dyDescent="0.25">
      <c r="A95" s="11" t="s">
        <v>250</v>
      </c>
      <c r="B95" s="23" t="s">
        <v>264</v>
      </c>
      <c r="C95" s="11" t="s">
        <v>262</v>
      </c>
      <c r="D95" s="11" t="s">
        <v>267</v>
      </c>
      <c r="E95" s="26" t="s">
        <v>378</v>
      </c>
      <c r="F95" s="15">
        <v>3204</v>
      </c>
    </row>
    <row r="96" spans="1:6" x14ac:dyDescent="0.25">
      <c r="A96" s="11" t="s">
        <v>250</v>
      </c>
      <c r="B96" s="23" t="s">
        <v>264</v>
      </c>
      <c r="C96" s="11" t="s">
        <v>268</v>
      </c>
      <c r="D96" s="11" t="s">
        <v>265</v>
      </c>
      <c r="E96" s="26" t="s">
        <v>270</v>
      </c>
      <c r="F96" s="15">
        <v>2740</v>
      </c>
    </row>
    <row r="97" spans="1:6" x14ac:dyDescent="0.25">
      <c r="A97" s="11" t="s">
        <v>250</v>
      </c>
      <c r="B97" s="23" t="s">
        <v>44</v>
      </c>
      <c r="C97" s="11" t="s">
        <v>251</v>
      </c>
      <c r="D97" s="11" t="s">
        <v>252</v>
      </c>
      <c r="E97" s="26" t="s">
        <v>380</v>
      </c>
      <c r="F97" s="15">
        <v>9606</v>
      </c>
    </row>
    <row r="98" spans="1:6" x14ac:dyDescent="0.25">
      <c r="A98" s="11" t="s">
        <v>250</v>
      </c>
      <c r="B98" s="23" t="s">
        <v>253</v>
      </c>
      <c r="C98" s="11" t="s">
        <v>254</v>
      </c>
      <c r="D98" s="11" t="s">
        <v>255</v>
      </c>
      <c r="E98" s="26" t="s">
        <v>197</v>
      </c>
      <c r="F98" s="15">
        <v>228</v>
      </c>
    </row>
    <row r="99" spans="1:6" x14ac:dyDescent="0.25">
      <c r="A99" s="11" t="s">
        <v>250</v>
      </c>
      <c r="B99" s="23" t="s">
        <v>253</v>
      </c>
      <c r="C99" s="11" t="s">
        <v>256</v>
      </c>
      <c r="D99" s="11" t="s">
        <v>257</v>
      </c>
      <c r="E99" s="26" t="s">
        <v>197</v>
      </c>
      <c r="F99" s="15">
        <v>448</v>
      </c>
    </row>
    <row r="100" spans="1:6" x14ac:dyDescent="0.25">
      <c r="A100" s="11" t="s">
        <v>250</v>
      </c>
      <c r="B100" s="23" t="s">
        <v>253</v>
      </c>
      <c r="C100" s="11" t="s">
        <v>258</v>
      </c>
      <c r="D100" s="11" t="s">
        <v>259</v>
      </c>
      <c r="E100" s="26" t="s">
        <v>216</v>
      </c>
      <c r="F100" s="15">
        <v>3962</v>
      </c>
    </row>
    <row r="101" spans="1:6" x14ac:dyDescent="0.25">
      <c r="A101" s="11" t="s">
        <v>250</v>
      </c>
      <c r="B101" s="23" t="s">
        <v>253</v>
      </c>
      <c r="C101" s="11" t="s">
        <v>260</v>
      </c>
      <c r="D101" s="11" t="s">
        <v>261</v>
      </c>
      <c r="E101" s="26" t="s">
        <v>53</v>
      </c>
      <c r="F101" s="15">
        <v>2903</v>
      </c>
    </row>
    <row r="102" spans="1:6" x14ac:dyDescent="0.25">
      <c r="A102" s="11" t="s">
        <v>250</v>
      </c>
      <c r="B102" s="23" t="s">
        <v>253</v>
      </c>
      <c r="C102" s="11" t="s">
        <v>254</v>
      </c>
      <c r="D102" s="11" t="s">
        <v>96</v>
      </c>
      <c r="E102" s="26" t="s">
        <v>197</v>
      </c>
      <c r="F102" s="15">
        <v>228</v>
      </c>
    </row>
    <row r="103" spans="1:6" x14ac:dyDescent="0.25">
      <c r="A103" s="11" t="s">
        <v>250</v>
      </c>
      <c r="B103" s="23" t="s">
        <v>253</v>
      </c>
      <c r="C103" s="11" t="s">
        <v>262</v>
      </c>
      <c r="D103" s="11" t="s">
        <v>263</v>
      </c>
      <c r="E103" s="26" t="s">
        <v>378</v>
      </c>
      <c r="F103" s="15">
        <v>4064</v>
      </c>
    </row>
    <row r="104" spans="1:6" x14ac:dyDescent="0.25">
      <c r="A104" s="11" t="s">
        <v>250</v>
      </c>
      <c r="B104" s="23" t="s">
        <v>253</v>
      </c>
      <c r="C104" s="11" t="s">
        <v>262</v>
      </c>
      <c r="D104" s="11" t="s">
        <v>37</v>
      </c>
      <c r="E104" s="26" t="s">
        <v>378</v>
      </c>
      <c r="F104" s="15">
        <v>2369</v>
      </c>
    </row>
    <row r="105" spans="1:6" x14ac:dyDescent="0.25">
      <c r="A105" s="11" t="s">
        <v>186</v>
      </c>
      <c r="B105" s="12" t="s">
        <v>42</v>
      </c>
      <c r="C105" s="11" t="s">
        <v>191</v>
      </c>
      <c r="D105" s="11" t="s">
        <v>190</v>
      </c>
      <c r="E105" s="26" t="s">
        <v>55</v>
      </c>
      <c r="F105" s="15">
        <v>3386.84</v>
      </c>
    </row>
    <row r="106" spans="1:6" ht="28.5" x14ac:dyDescent="0.25">
      <c r="A106" s="11" t="s">
        <v>186</v>
      </c>
      <c r="B106" s="12" t="s">
        <v>42</v>
      </c>
      <c r="C106" s="11" t="s">
        <v>189</v>
      </c>
      <c r="D106" s="11" t="s">
        <v>16</v>
      </c>
      <c r="E106" s="26" t="s">
        <v>379</v>
      </c>
      <c r="F106" s="15">
        <v>8584.83</v>
      </c>
    </row>
    <row r="107" spans="1:6" x14ac:dyDescent="0.25">
      <c r="A107" s="11" t="s">
        <v>186</v>
      </c>
      <c r="B107" s="12" t="s">
        <v>44</v>
      </c>
      <c r="C107" s="11" t="s">
        <v>146</v>
      </c>
      <c r="D107" s="20" t="s">
        <v>187</v>
      </c>
      <c r="E107" s="25" t="s">
        <v>188</v>
      </c>
      <c r="F107" s="15">
        <v>0</v>
      </c>
    </row>
    <row r="108" spans="1:6" x14ac:dyDescent="0.25">
      <c r="A108" s="9" t="s">
        <v>165</v>
      </c>
      <c r="B108" s="12" t="s">
        <v>42</v>
      </c>
      <c r="C108" s="21" t="s">
        <v>146</v>
      </c>
      <c r="D108" s="20" t="s">
        <v>187</v>
      </c>
      <c r="E108" s="25" t="s">
        <v>188</v>
      </c>
      <c r="F108" s="22">
        <v>0</v>
      </c>
    </row>
    <row r="109" spans="1:6" x14ac:dyDescent="0.25">
      <c r="A109" s="9" t="s">
        <v>165</v>
      </c>
      <c r="B109" s="12" t="s">
        <v>44</v>
      </c>
      <c r="C109" s="21" t="s">
        <v>146</v>
      </c>
      <c r="D109" s="20" t="s">
        <v>187</v>
      </c>
      <c r="E109" s="25" t="s">
        <v>188</v>
      </c>
      <c r="F109" s="22">
        <v>0</v>
      </c>
    </row>
    <row r="110" spans="1:6" x14ac:dyDescent="0.25">
      <c r="A110" s="27" t="s">
        <v>312</v>
      </c>
      <c r="B110" s="28" t="s">
        <v>42</v>
      </c>
      <c r="C110" s="27" t="s">
        <v>313</v>
      </c>
      <c r="D110" s="11" t="s">
        <v>205</v>
      </c>
      <c r="E110" s="30" t="s">
        <v>50</v>
      </c>
      <c r="F110" s="29">
        <v>1543</v>
      </c>
    </row>
    <row r="111" spans="1:6" x14ac:dyDescent="0.25">
      <c r="A111" s="27" t="s">
        <v>312</v>
      </c>
      <c r="B111" s="28" t="s">
        <v>42</v>
      </c>
      <c r="C111" s="11" t="s">
        <v>314</v>
      </c>
      <c r="D111" s="11" t="s">
        <v>282</v>
      </c>
      <c r="E111" s="26" t="s">
        <v>50</v>
      </c>
      <c r="F111" s="29">
        <v>4515</v>
      </c>
    </row>
    <row r="112" spans="1:6" x14ac:dyDescent="0.25">
      <c r="A112" s="27" t="s">
        <v>312</v>
      </c>
      <c r="B112" s="28" t="s">
        <v>44</v>
      </c>
      <c r="C112" s="11" t="s">
        <v>313</v>
      </c>
      <c r="D112" s="11" t="s">
        <v>125</v>
      </c>
      <c r="E112" s="26" t="s">
        <v>50</v>
      </c>
      <c r="F112" s="29">
        <v>2475</v>
      </c>
    </row>
    <row r="113" spans="1:6" ht="28.5" x14ac:dyDescent="0.25">
      <c r="A113" s="11" t="s">
        <v>224</v>
      </c>
      <c r="B113" s="23" t="s">
        <v>42</v>
      </c>
      <c r="C113" s="11" t="s">
        <v>225</v>
      </c>
      <c r="D113" s="11" t="s">
        <v>16</v>
      </c>
      <c r="E113" s="26" t="s">
        <v>226</v>
      </c>
      <c r="F113" s="15">
        <v>9075</v>
      </c>
    </row>
    <row r="114" spans="1:6" x14ac:dyDescent="0.25">
      <c r="A114" s="11" t="s">
        <v>224</v>
      </c>
      <c r="B114" s="23" t="s">
        <v>42</v>
      </c>
      <c r="C114" s="11" t="s">
        <v>227</v>
      </c>
      <c r="D114" s="11" t="s">
        <v>13</v>
      </c>
      <c r="E114" s="26" t="s">
        <v>50</v>
      </c>
      <c r="F114" s="15">
        <v>2264</v>
      </c>
    </row>
    <row r="115" spans="1:6" x14ac:dyDescent="0.25">
      <c r="A115" s="11" t="s">
        <v>224</v>
      </c>
      <c r="B115" s="23" t="s">
        <v>42</v>
      </c>
      <c r="C115" s="11" t="s">
        <v>115</v>
      </c>
      <c r="D115" s="11" t="s">
        <v>21</v>
      </c>
      <c r="E115" s="26" t="s">
        <v>55</v>
      </c>
      <c r="F115" s="15">
        <v>2630</v>
      </c>
    </row>
    <row r="116" spans="1:6" x14ac:dyDescent="0.25">
      <c r="A116" s="11" t="s">
        <v>224</v>
      </c>
      <c r="B116" s="23" t="s">
        <v>42</v>
      </c>
      <c r="C116" s="11" t="s">
        <v>117</v>
      </c>
      <c r="D116" s="11" t="s">
        <v>18</v>
      </c>
      <c r="E116" s="26" t="s">
        <v>380</v>
      </c>
      <c r="F116" s="15">
        <v>4774</v>
      </c>
    </row>
    <row r="117" spans="1:6" x14ac:dyDescent="0.25">
      <c r="A117" s="11" t="s">
        <v>224</v>
      </c>
      <c r="B117" s="23" t="s">
        <v>44</v>
      </c>
      <c r="C117" s="11" t="s">
        <v>228</v>
      </c>
      <c r="D117" s="11" t="s">
        <v>16</v>
      </c>
      <c r="E117" s="26" t="s">
        <v>53</v>
      </c>
      <c r="F117" s="15">
        <v>1549</v>
      </c>
    </row>
    <row r="118" spans="1:6" x14ac:dyDescent="0.25">
      <c r="A118" s="11" t="s">
        <v>224</v>
      </c>
      <c r="B118" s="23" t="s">
        <v>44</v>
      </c>
      <c r="C118" s="11" t="s">
        <v>117</v>
      </c>
      <c r="D118" s="11" t="s">
        <v>13</v>
      </c>
      <c r="E118" s="26" t="s">
        <v>380</v>
      </c>
      <c r="F118" s="15">
        <v>7307</v>
      </c>
    </row>
    <row r="119" spans="1:6" x14ac:dyDescent="0.25">
      <c r="A119" s="11" t="s">
        <v>224</v>
      </c>
      <c r="B119" s="23" t="s">
        <v>44</v>
      </c>
      <c r="C119" s="11" t="s">
        <v>115</v>
      </c>
      <c r="D119" s="11" t="s">
        <v>116</v>
      </c>
      <c r="E119" s="26" t="s">
        <v>55</v>
      </c>
      <c r="F119" s="15">
        <v>3400</v>
      </c>
    </row>
    <row r="120" spans="1:6" x14ac:dyDescent="0.25">
      <c r="A120" s="9" t="s">
        <v>48</v>
      </c>
      <c r="B120" s="12" t="s">
        <v>42</v>
      </c>
      <c r="C120" s="9" t="s">
        <v>49</v>
      </c>
      <c r="D120" s="9" t="s">
        <v>21</v>
      </c>
      <c r="E120" s="8" t="s">
        <v>50</v>
      </c>
      <c r="F120" s="13">
        <v>194.85</v>
      </c>
    </row>
    <row r="121" spans="1:6" x14ac:dyDescent="0.25">
      <c r="A121" s="9" t="s">
        <v>48</v>
      </c>
      <c r="B121" s="12" t="s">
        <v>42</v>
      </c>
      <c r="C121" s="9" t="s">
        <v>51</v>
      </c>
      <c r="D121" s="9" t="s">
        <v>31</v>
      </c>
      <c r="E121" s="8" t="s">
        <v>213</v>
      </c>
      <c r="F121" s="13">
        <v>2634.45</v>
      </c>
    </row>
    <row r="122" spans="1:6" x14ac:dyDescent="0.25">
      <c r="A122" s="9" t="s">
        <v>48</v>
      </c>
      <c r="B122" s="12" t="s">
        <v>42</v>
      </c>
      <c r="C122" s="9" t="s">
        <v>52</v>
      </c>
      <c r="D122" s="9" t="s">
        <v>284</v>
      </c>
      <c r="E122" s="8" t="s">
        <v>305</v>
      </c>
      <c r="F122" s="13">
        <v>600</v>
      </c>
    </row>
    <row r="123" spans="1:6" x14ac:dyDescent="0.25">
      <c r="A123" s="9" t="s">
        <v>48</v>
      </c>
      <c r="B123" s="12" t="s">
        <v>42</v>
      </c>
      <c r="C123" s="9" t="s">
        <v>43</v>
      </c>
      <c r="D123" s="9" t="s">
        <v>13</v>
      </c>
      <c r="E123" s="8" t="s">
        <v>214</v>
      </c>
      <c r="F123" s="13">
        <v>7299.71</v>
      </c>
    </row>
    <row r="124" spans="1:6" x14ac:dyDescent="0.25">
      <c r="A124" s="9" t="s">
        <v>48</v>
      </c>
      <c r="B124" s="12" t="s">
        <v>42</v>
      </c>
      <c r="C124" s="9" t="s">
        <v>54</v>
      </c>
      <c r="D124" s="9" t="s">
        <v>285</v>
      </c>
      <c r="E124" s="8" t="s">
        <v>55</v>
      </c>
      <c r="F124" s="13">
        <v>3697.54</v>
      </c>
    </row>
    <row r="125" spans="1:6" x14ac:dyDescent="0.25">
      <c r="A125" s="9" t="s">
        <v>48</v>
      </c>
      <c r="B125" s="12" t="s">
        <v>42</v>
      </c>
      <c r="C125" s="9" t="s">
        <v>56</v>
      </c>
      <c r="D125" s="9" t="s">
        <v>96</v>
      </c>
      <c r="E125" s="8" t="s">
        <v>214</v>
      </c>
      <c r="F125" s="13">
        <v>4815.99</v>
      </c>
    </row>
    <row r="126" spans="1:6" x14ac:dyDescent="0.25">
      <c r="A126" s="9" t="s">
        <v>48</v>
      </c>
      <c r="B126" s="12" t="s">
        <v>42</v>
      </c>
      <c r="C126" s="9" t="s">
        <v>57</v>
      </c>
      <c r="D126" s="9" t="s">
        <v>293</v>
      </c>
      <c r="E126" s="8" t="s">
        <v>50</v>
      </c>
      <c r="F126" s="13">
        <v>488.04</v>
      </c>
    </row>
    <row r="127" spans="1:6" ht="28.5" x14ac:dyDescent="0.25">
      <c r="A127" s="9" t="s">
        <v>48</v>
      </c>
      <c r="B127" s="12" t="s">
        <v>42</v>
      </c>
      <c r="C127" s="9" t="s">
        <v>58</v>
      </c>
      <c r="D127" s="9" t="s">
        <v>205</v>
      </c>
      <c r="E127" s="8" t="s">
        <v>215</v>
      </c>
      <c r="F127" s="13">
        <v>4837.43</v>
      </c>
    </row>
    <row r="128" spans="1:6" x14ac:dyDescent="0.25">
      <c r="A128" s="9" t="s">
        <v>48</v>
      </c>
      <c r="B128" s="12" t="s">
        <v>42</v>
      </c>
      <c r="C128" s="9" t="s">
        <v>54</v>
      </c>
      <c r="D128" s="9" t="s">
        <v>285</v>
      </c>
      <c r="E128" s="8" t="s">
        <v>55</v>
      </c>
      <c r="F128" s="13">
        <v>3697.54</v>
      </c>
    </row>
    <row r="129" spans="1:6" ht="57" x14ac:dyDescent="0.25">
      <c r="A129" s="9" t="s">
        <v>48</v>
      </c>
      <c r="B129" s="12" t="s">
        <v>42</v>
      </c>
      <c r="C129" s="9" t="s">
        <v>59</v>
      </c>
      <c r="D129" s="11" t="s">
        <v>184</v>
      </c>
      <c r="E129" s="8" t="s">
        <v>220</v>
      </c>
      <c r="F129" s="13">
        <v>21454.98</v>
      </c>
    </row>
    <row r="130" spans="1:6" ht="28.5" x14ac:dyDescent="0.25">
      <c r="A130" s="9" t="s">
        <v>48</v>
      </c>
      <c r="B130" s="12" t="s">
        <v>42</v>
      </c>
      <c r="C130" s="9" t="s">
        <v>61</v>
      </c>
      <c r="D130" s="11" t="s">
        <v>16</v>
      </c>
      <c r="E130" s="8" t="s">
        <v>218</v>
      </c>
      <c r="F130" s="13">
        <v>5512.59</v>
      </c>
    </row>
    <row r="131" spans="1:6" x14ac:dyDescent="0.25">
      <c r="A131" s="9" t="s">
        <v>48</v>
      </c>
      <c r="B131" s="12" t="s">
        <v>42</v>
      </c>
      <c r="C131" s="9" t="s">
        <v>62</v>
      </c>
      <c r="D131" s="9" t="s">
        <v>9</v>
      </c>
      <c r="E131" s="8" t="s">
        <v>50</v>
      </c>
      <c r="F131" s="13">
        <v>3271.82</v>
      </c>
    </row>
    <row r="132" spans="1:6" x14ac:dyDescent="0.25">
      <c r="A132" s="9" t="s">
        <v>48</v>
      </c>
      <c r="B132" s="12" t="s">
        <v>42</v>
      </c>
      <c r="C132" s="9" t="s">
        <v>63</v>
      </c>
      <c r="D132" s="9" t="s">
        <v>21</v>
      </c>
      <c r="E132" s="8" t="s">
        <v>381</v>
      </c>
      <c r="F132" s="13">
        <v>9169.94</v>
      </c>
    </row>
    <row r="133" spans="1:6" x14ac:dyDescent="0.25">
      <c r="A133" s="9" t="s">
        <v>48</v>
      </c>
      <c r="B133" s="12" t="s">
        <v>42</v>
      </c>
      <c r="C133" s="9" t="s">
        <v>64</v>
      </c>
      <c r="D133" s="9" t="s">
        <v>40</v>
      </c>
      <c r="E133" s="8" t="s">
        <v>65</v>
      </c>
      <c r="F133" s="13">
        <v>1194.6400000000001</v>
      </c>
    </row>
    <row r="134" spans="1:6" x14ac:dyDescent="0.25">
      <c r="A134" s="9" t="s">
        <v>48</v>
      </c>
      <c r="B134" s="12" t="s">
        <v>42</v>
      </c>
      <c r="C134" s="9" t="s">
        <v>66</v>
      </c>
      <c r="D134" s="17" t="s">
        <v>29</v>
      </c>
      <c r="E134" s="8" t="s">
        <v>216</v>
      </c>
      <c r="F134" s="13">
        <v>7109.93</v>
      </c>
    </row>
    <row r="135" spans="1:6" x14ac:dyDescent="0.25">
      <c r="A135" s="9" t="s">
        <v>48</v>
      </c>
      <c r="B135" s="12" t="s">
        <v>42</v>
      </c>
      <c r="C135" s="9" t="s">
        <v>46</v>
      </c>
      <c r="D135" s="9" t="s">
        <v>18</v>
      </c>
      <c r="E135" s="8" t="s">
        <v>417</v>
      </c>
      <c r="F135" s="13">
        <v>13677.16</v>
      </c>
    </row>
    <row r="136" spans="1:6" x14ac:dyDescent="0.25">
      <c r="A136" s="9" t="s">
        <v>48</v>
      </c>
      <c r="B136" s="12" t="s">
        <v>44</v>
      </c>
      <c r="C136" s="9" t="s">
        <v>61</v>
      </c>
      <c r="D136" s="9" t="s">
        <v>31</v>
      </c>
      <c r="E136" s="8" t="s">
        <v>217</v>
      </c>
      <c r="F136" s="13">
        <v>3860.02</v>
      </c>
    </row>
    <row r="137" spans="1:6" x14ac:dyDescent="0.25">
      <c r="A137" s="9" t="s">
        <v>48</v>
      </c>
      <c r="B137" s="12" t="s">
        <v>44</v>
      </c>
      <c r="C137" s="9" t="s">
        <v>63</v>
      </c>
      <c r="D137" s="9" t="s">
        <v>116</v>
      </c>
      <c r="E137" s="8" t="s">
        <v>55</v>
      </c>
      <c r="F137" s="13">
        <v>4267.24</v>
      </c>
    </row>
    <row r="138" spans="1:6" x14ac:dyDescent="0.25">
      <c r="A138" s="9" t="s">
        <v>48</v>
      </c>
      <c r="B138" s="12" t="s">
        <v>44</v>
      </c>
      <c r="C138" s="9" t="s">
        <v>67</v>
      </c>
      <c r="D138" s="9" t="s">
        <v>31</v>
      </c>
      <c r="E138" s="8" t="s">
        <v>68</v>
      </c>
      <c r="F138" s="13">
        <v>2455.48</v>
      </c>
    </row>
    <row r="139" spans="1:6" ht="42.75" x14ac:dyDescent="0.25">
      <c r="A139" s="9" t="s">
        <v>48</v>
      </c>
      <c r="B139" s="12" t="s">
        <v>44</v>
      </c>
      <c r="C139" s="9" t="s">
        <v>69</v>
      </c>
      <c r="D139" s="9" t="s">
        <v>31</v>
      </c>
      <c r="E139" s="8" t="s">
        <v>221</v>
      </c>
      <c r="F139" s="13">
        <v>5869.37</v>
      </c>
    </row>
    <row r="140" spans="1:6" x14ac:dyDescent="0.25">
      <c r="A140" s="9" t="s">
        <v>48</v>
      </c>
      <c r="B140" s="12" t="s">
        <v>44</v>
      </c>
      <c r="C140" s="9" t="s">
        <v>66</v>
      </c>
      <c r="D140" s="17" t="s">
        <v>29</v>
      </c>
      <c r="E140" s="8" t="s">
        <v>53</v>
      </c>
      <c r="F140" s="13">
        <v>1351.01</v>
      </c>
    </row>
    <row r="141" spans="1:6" ht="42.75" x14ac:dyDescent="0.25">
      <c r="A141" s="9" t="s">
        <v>48</v>
      </c>
      <c r="B141" s="12" t="s">
        <v>44</v>
      </c>
      <c r="C141" s="9" t="s">
        <v>70</v>
      </c>
      <c r="D141" s="11" t="s">
        <v>16</v>
      </c>
      <c r="E141" s="8" t="s">
        <v>223</v>
      </c>
      <c r="F141" s="13">
        <v>9028.3700000000008</v>
      </c>
    </row>
    <row r="142" spans="1:6" x14ac:dyDescent="0.25">
      <c r="A142" s="9" t="s">
        <v>48</v>
      </c>
      <c r="B142" s="12" t="s">
        <v>44</v>
      </c>
      <c r="C142" s="9" t="s">
        <v>72</v>
      </c>
      <c r="D142" s="11" t="s">
        <v>16</v>
      </c>
      <c r="E142" s="8" t="s">
        <v>50</v>
      </c>
      <c r="F142" s="13">
        <v>1919.59</v>
      </c>
    </row>
    <row r="143" spans="1:6" x14ac:dyDescent="0.25">
      <c r="A143" s="9" t="s">
        <v>48</v>
      </c>
      <c r="B143" s="12" t="s">
        <v>44</v>
      </c>
      <c r="C143" s="9" t="s">
        <v>43</v>
      </c>
      <c r="D143" s="9" t="s">
        <v>90</v>
      </c>
      <c r="E143" s="8" t="s">
        <v>53</v>
      </c>
      <c r="F143" s="13">
        <v>3488.43</v>
      </c>
    </row>
    <row r="144" spans="1:6" x14ac:dyDescent="0.25">
      <c r="A144" s="9" t="s">
        <v>48</v>
      </c>
      <c r="B144" s="12" t="s">
        <v>44</v>
      </c>
      <c r="C144" s="9" t="s">
        <v>46</v>
      </c>
      <c r="D144" s="9" t="s">
        <v>13</v>
      </c>
      <c r="E144" s="8" t="s">
        <v>381</v>
      </c>
      <c r="F144" s="13">
        <v>11152.04</v>
      </c>
    </row>
    <row r="145" spans="1:6" ht="28.5" x14ac:dyDescent="0.25">
      <c r="A145" s="9" t="s">
        <v>48</v>
      </c>
      <c r="B145" s="12" t="s">
        <v>44</v>
      </c>
      <c r="C145" s="9" t="s">
        <v>73</v>
      </c>
      <c r="D145" s="11" t="s">
        <v>202</v>
      </c>
      <c r="E145" s="8" t="s">
        <v>222</v>
      </c>
      <c r="F145" s="13">
        <v>2560.94</v>
      </c>
    </row>
    <row r="146" spans="1:6" x14ac:dyDescent="0.25">
      <c r="A146" s="9" t="s">
        <v>48</v>
      </c>
      <c r="B146" s="12" t="s">
        <v>44</v>
      </c>
      <c r="C146" s="9" t="s">
        <v>56</v>
      </c>
      <c r="D146" s="9" t="s">
        <v>96</v>
      </c>
      <c r="E146" s="8" t="s">
        <v>219</v>
      </c>
      <c r="F146" s="13">
        <v>3558.19</v>
      </c>
    </row>
    <row r="147" spans="1:6" x14ac:dyDescent="0.25">
      <c r="A147" s="9" t="s">
        <v>48</v>
      </c>
      <c r="B147" s="12" t="s">
        <v>44</v>
      </c>
      <c r="C147" s="8" t="s">
        <v>74</v>
      </c>
      <c r="D147" s="9" t="s">
        <v>75</v>
      </c>
      <c r="E147" s="8" t="s">
        <v>217</v>
      </c>
      <c r="F147" s="13">
        <v>8972.5</v>
      </c>
    </row>
    <row r="148" spans="1:6" x14ac:dyDescent="0.25">
      <c r="A148" s="9" t="s">
        <v>77</v>
      </c>
      <c r="B148" s="12" t="s">
        <v>42</v>
      </c>
      <c r="C148" s="9" t="s">
        <v>78</v>
      </c>
      <c r="D148" s="9" t="s">
        <v>286</v>
      </c>
      <c r="E148" s="8" t="s">
        <v>71</v>
      </c>
      <c r="F148" s="4">
        <v>4453.3</v>
      </c>
    </row>
    <row r="149" spans="1:6" x14ac:dyDescent="0.25">
      <c r="A149" s="9" t="s">
        <v>77</v>
      </c>
      <c r="B149" s="12" t="s">
        <v>42</v>
      </c>
      <c r="C149" s="9" t="s">
        <v>10</v>
      </c>
      <c r="D149" s="9" t="s">
        <v>11</v>
      </c>
      <c r="E149" s="8" t="s">
        <v>382</v>
      </c>
      <c r="F149" s="4">
        <f>334.18+604.52</f>
        <v>938.7</v>
      </c>
    </row>
    <row r="150" spans="1:6" x14ac:dyDescent="0.25">
      <c r="A150" s="9" t="s">
        <v>77</v>
      </c>
      <c r="B150" s="12" t="s">
        <v>42</v>
      </c>
      <c r="C150" s="9" t="s">
        <v>79</v>
      </c>
      <c r="D150" s="9" t="s">
        <v>13</v>
      </c>
      <c r="E150" s="8" t="s">
        <v>53</v>
      </c>
      <c r="F150" s="4">
        <v>4693.3999999999996</v>
      </c>
    </row>
    <row r="151" spans="1:6" x14ac:dyDescent="0.25">
      <c r="A151" s="9" t="s">
        <v>77</v>
      </c>
      <c r="B151" s="12" t="s">
        <v>42</v>
      </c>
      <c r="C151" s="9" t="s">
        <v>80</v>
      </c>
      <c r="D151" s="9" t="s">
        <v>9</v>
      </c>
      <c r="E151" s="8" t="s">
        <v>427</v>
      </c>
      <c r="F151" s="4">
        <v>3722.45</v>
      </c>
    </row>
    <row r="152" spans="1:6" x14ac:dyDescent="0.25">
      <c r="A152" s="9" t="s">
        <v>77</v>
      </c>
      <c r="B152" s="12" t="s">
        <v>42</v>
      </c>
      <c r="C152" s="9" t="s">
        <v>43</v>
      </c>
      <c r="D152" s="9" t="s">
        <v>13</v>
      </c>
      <c r="E152" s="8" t="s">
        <v>427</v>
      </c>
      <c r="F152" s="4">
        <v>1490.6</v>
      </c>
    </row>
    <row r="153" spans="1:6" x14ac:dyDescent="0.25">
      <c r="A153" s="9" t="s">
        <v>77</v>
      </c>
      <c r="B153" s="12" t="s">
        <v>42</v>
      </c>
      <c r="C153" s="9" t="s">
        <v>81</v>
      </c>
      <c r="D153" s="8" t="s">
        <v>25</v>
      </c>
      <c r="E153" s="8" t="s">
        <v>55</v>
      </c>
      <c r="F153" s="4">
        <v>924.33</v>
      </c>
    </row>
    <row r="154" spans="1:6" x14ac:dyDescent="0.25">
      <c r="A154" s="9" t="s">
        <v>77</v>
      </c>
      <c r="B154" s="12" t="s">
        <v>42</v>
      </c>
      <c r="C154" s="9" t="s">
        <v>81</v>
      </c>
      <c r="D154" s="8" t="s">
        <v>25</v>
      </c>
      <c r="E154" s="8" t="s">
        <v>55</v>
      </c>
      <c r="F154" s="4">
        <v>559.53</v>
      </c>
    </row>
    <row r="155" spans="1:6" x14ac:dyDescent="0.25">
      <c r="A155" s="9" t="s">
        <v>77</v>
      </c>
      <c r="B155" s="12" t="s">
        <v>42</v>
      </c>
      <c r="C155" s="9" t="s">
        <v>82</v>
      </c>
      <c r="D155" s="9" t="s">
        <v>13</v>
      </c>
      <c r="E155" s="8" t="s">
        <v>55</v>
      </c>
      <c r="F155" s="4">
        <v>1520.11</v>
      </c>
    </row>
    <row r="156" spans="1:6" x14ac:dyDescent="0.25">
      <c r="A156" s="9" t="s">
        <v>77</v>
      </c>
      <c r="B156" s="12" t="s">
        <v>44</v>
      </c>
      <c r="C156" s="9" t="s">
        <v>83</v>
      </c>
      <c r="D156" s="9" t="s">
        <v>287</v>
      </c>
      <c r="E156" s="8" t="s">
        <v>53</v>
      </c>
      <c r="F156" s="4">
        <v>742.49</v>
      </c>
    </row>
    <row r="157" spans="1:6" x14ac:dyDescent="0.25">
      <c r="A157" s="9" t="s">
        <v>77</v>
      </c>
      <c r="B157" s="12" t="s">
        <v>44</v>
      </c>
      <c r="C157" s="9" t="s">
        <v>84</v>
      </c>
      <c r="D157" s="9" t="s">
        <v>40</v>
      </c>
      <c r="E157" s="8" t="s">
        <v>427</v>
      </c>
      <c r="F157" s="4">
        <v>2563.21</v>
      </c>
    </row>
    <row r="158" spans="1:6" x14ac:dyDescent="0.25">
      <c r="A158" s="9" t="s">
        <v>77</v>
      </c>
      <c r="B158" s="12" t="s">
        <v>44</v>
      </c>
      <c r="C158" s="9" t="s">
        <v>79</v>
      </c>
      <c r="D158" s="11" t="s">
        <v>16</v>
      </c>
      <c r="E158" s="8" t="s">
        <v>53</v>
      </c>
      <c r="F158" s="4">
        <v>689.04</v>
      </c>
    </row>
    <row r="159" spans="1:6" x14ac:dyDescent="0.25">
      <c r="A159" s="9" t="s">
        <v>77</v>
      </c>
      <c r="B159" s="12" t="s">
        <v>44</v>
      </c>
      <c r="C159" s="9" t="s">
        <v>81</v>
      </c>
      <c r="D159" s="8" t="s">
        <v>25</v>
      </c>
      <c r="E159" s="8" t="s">
        <v>55</v>
      </c>
      <c r="F159" s="4">
        <v>906.41</v>
      </c>
    </row>
    <row r="160" spans="1:6" x14ac:dyDescent="0.25">
      <c r="A160" s="9" t="s">
        <v>77</v>
      </c>
      <c r="B160" s="12" t="s">
        <v>44</v>
      </c>
      <c r="C160" s="9" t="s">
        <v>81</v>
      </c>
      <c r="D160" s="8" t="s">
        <v>25</v>
      </c>
      <c r="E160" s="8" t="s">
        <v>383</v>
      </c>
      <c r="F160" s="4">
        <v>1450.94</v>
      </c>
    </row>
    <row r="161" spans="1:6" x14ac:dyDescent="0.25">
      <c r="A161" s="9" t="s">
        <v>160</v>
      </c>
      <c r="B161" s="12" t="s">
        <v>42</v>
      </c>
      <c r="C161" s="8" t="s">
        <v>161</v>
      </c>
      <c r="D161" s="9" t="s">
        <v>18</v>
      </c>
      <c r="E161" s="8" t="s">
        <v>55</v>
      </c>
      <c r="F161" s="1">
        <v>2553.91</v>
      </c>
    </row>
    <row r="162" spans="1:6" x14ac:dyDescent="0.25">
      <c r="A162" s="9" t="s">
        <v>160</v>
      </c>
      <c r="B162" s="12" t="s">
        <v>42</v>
      </c>
      <c r="C162" s="8" t="s">
        <v>161</v>
      </c>
      <c r="D162" s="9" t="s">
        <v>18</v>
      </c>
      <c r="E162" s="8" t="s">
        <v>55</v>
      </c>
      <c r="F162" s="1">
        <v>5611.53</v>
      </c>
    </row>
    <row r="163" spans="1:6" x14ac:dyDescent="0.25">
      <c r="A163" s="9" t="s">
        <v>160</v>
      </c>
      <c r="B163" s="12" t="s">
        <v>42</v>
      </c>
      <c r="C163" s="8" t="s">
        <v>162</v>
      </c>
      <c r="D163" s="9" t="s">
        <v>31</v>
      </c>
      <c r="E163" s="8" t="s">
        <v>301</v>
      </c>
      <c r="F163" s="1">
        <v>1173.0899999999999</v>
      </c>
    </row>
    <row r="164" spans="1:6" x14ac:dyDescent="0.25">
      <c r="A164" s="9" t="s">
        <v>160</v>
      </c>
      <c r="B164" s="12" t="s">
        <v>42</v>
      </c>
      <c r="C164" s="8" t="s">
        <v>163</v>
      </c>
      <c r="D164" s="9" t="s">
        <v>21</v>
      </c>
      <c r="E164" s="8" t="s">
        <v>55</v>
      </c>
      <c r="F164" s="1">
        <v>4428.17</v>
      </c>
    </row>
    <row r="165" spans="1:6" x14ac:dyDescent="0.25">
      <c r="A165" s="9" t="s">
        <v>160</v>
      </c>
      <c r="B165" s="12" t="s">
        <v>44</v>
      </c>
      <c r="C165" s="8" t="s">
        <v>164</v>
      </c>
      <c r="D165" s="8" t="s">
        <v>281</v>
      </c>
      <c r="E165" s="8" t="s">
        <v>301</v>
      </c>
      <c r="F165" s="1">
        <v>3701.48</v>
      </c>
    </row>
    <row r="166" spans="1:6" x14ac:dyDescent="0.25">
      <c r="A166" s="11" t="s">
        <v>271</v>
      </c>
      <c r="B166" s="23" t="s">
        <v>264</v>
      </c>
      <c r="C166" s="11" t="s">
        <v>272</v>
      </c>
      <c r="D166" s="11" t="s">
        <v>25</v>
      </c>
      <c r="E166" s="26" t="s">
        <v>55</v>
      </c>
      <c r="F166" s="15">
        <v>2000</v>
      </c>
    </row>
    <row r="167" spans="1:6" ht="28.5" x14ac:dyDescent="0.25">
      <c r="A167" s="11" t="s">
        <v>271</v>
      </c>
      <c r="B167" s="23" t="s">
        <v>264</v>
      </c>
      <c r="C167" s="26" t="s">
        <v>273</v>
      </c>
      <c r="D167" s="11" t="s">
        <v>90</v>
      </c>
      <c r="E167" s="26" t="s">
        <v>384</v>
      </c>
      <c r="F167" s="15">
        <v>3500</v>
      </c>
    </row>
    <row r="168" spans="1:6" x14ac:dyDescent="0.25">
      <c r="A168" s="11" t="s">
        <v>271</v>
      </c>
      <c r="B168" s="23" t="s">
        <v>264</v>
      </c>
      <c r="C168" s="11" t="s">
        <v>274</v>
      </c>
      <c r="D168" s="11" t="s">
        <v>25</v>
      </c>
      <c r="E168" s="26" t="s">
        <v>53</v>
      </c>
      <c r="F168" s="15">
        <v>600</v>
      </c>
    </row>
    <row r="169" spans="1:6" x14ac:dyDescent="0.25">
      <c r="A169" s="11" t="s">
        <v>271</v>
      </c>
      <c r="B169" s="23" t="s">
        <v>44</v>
      </c>
      <c r="C169" s="11" t="s">
        <v>275</v>
      </c>
      <c r="D169" s="11" t="s">
        <v>276</v>
      </c>
      <c r="E169" s="26" t="s">
        <v>277</v>
      </c>
      <c r="F169" s="15">
        <v>1200</v>
      </c>
    </row>
    <row r="170" spans="1:6" x14ac:dyDescent="0.25">
      <c r="A170" s="11" t="s">
        <v>233</v>
      </c>
      <c r="B170" s="23" t="s">
        <v>42</v>
      </c>
      <c r="C170" s="11" t="s">
        <v>234</v>
      </c>
      <c r="D170" s="11" t="s">
        <v>184</v>
      </c>
      <c r="E170" s="26" t="s">
        <v>216</v>
      </c>
      <c r="F170" s="15">
        <v>6949</v>
      </c>
    </row>
    <row r="171" spans="1:6" x14ac:dyDescent="0.25">
      <c r="A171" s="11" t="s">
        <v>233</v>
      </c>
      <c r="B171" s="23" t="s">
        <v>42</v>
      </c>
      <c r="C171" s="11" t="s">
        <v>79</v>
      </c>
      <c r="D171" s="11" t="s">
        <v>13</v>
      </c>
      <c r="E171" s="26" t="s">
        <v>55</v>
      </c>
      <c r="F171" s="15">
        <v>2157</v>
      </c>
    </row>
    <row r="172" spans="1:6" x14ac:dyDescent="0.25">
      <c r="A172" s="11" t="s">
        <v>233</v>
      </c>
      <c r="B172" s="23" t="s">
        <v>42</v>
      </c>
      <c r="C172" s="11" t="s">
        <v>235</v>
      </c>
      <c r="D172" s="11" t="s">
        <v>31</v>
      </c>
      <c r="E172" s="26" t="s">
        <v>53</v>
      </c>
      <c r="F172" s="15">
        <v>2687</v>
      </c>
    </row>
    <row r="173" spans="1:6" x14ac:dyDescent="0.25">
      <c r="A173" s="11" t="s">
        <v>233</v>
      </c>
      <c r="B173" s="23" t="s">
        <v>42</v>
      </c>
      <c r="C173" s="11" t="s">
        <v>236</v>
      </c>
      <c r="D173" s="11" t="s">
        <v>18</v>
      </c>
      <c r="E173" s="26" t="s">
        <v>380</v>
      </c>
      <c r="F173" s="15">
        <v>7037</v>
      </c>
    </row>
    <row r="174" spans="1:6" x14ac:dyDescent="0.25">
      <c r="A174" s="11" t="s">
        <v>233</v>
      </c>
      <c r="B174" s="23" t="s">
        <v>42</v>
      </c>
      <c r="C174" s="11" t="s">
        <v>237</v>
      </c>
      <c r="D174" s="11" t="s">
        <v>31</v>
      </c>
      <c r="E174" s="26" t="s">
        <v>53</v>
      </c>
      <c r="F174" s="15">
        <v>1230</v>
      </c>
    </row>
    <row r="175" spans="1:6" x14ac:dyDescent="0.25">
      <c r="A175" s="11" t="s">
        <v>233</v>
      </c>
      <c r="B175" s="23" t="s">
        <v>42</v>
      </c>
      <c r="C175" s="11" t="s">
        <v>238</v>
      </c>
      <c r="D175" s="11" t="s">
        <v>143</v>
      </c>
      <c r="E175" s="26" t="s">
        <v>50</v>
      </c>
      <c r="F175" s="15">
        <v>2429</v>
      </c>
    </row>
    <row r="176" spans="1:6" x14ac:dyDescent="0.25">
      <c r="A176" s="11" t="s">
        <v>233</v>
      </c>
      <c r="B176" s="23" t="s">
        <v>42</v>
      </c>
      <c r="C176" s="11" t="s">
        <v>239</v>
      </c>
      <c r="D176" s="11" t="s">
        <v>21</v>
      </c>
      <c r="E176" s="26" t="s">
        <v>55</v>
      </c>
      <c r="F176" s="15">
        <v>3754</v>
      </c>
    </row>
    <row r="177" spans="1:6" x14ac:dyDescent="0.25">
      <c r="A177" s="11" t="s">
        <v>233</v>
      </c>
      <c r="B177" s="23" t="s">
        <v>42</v>
      </c>
      <c r="C177" s="11" t="s">
        <v>240</v>
      </c>
      <c r="D177" s="11" t="s">
        <v>27</v>
      </c>
      <c r="E177" s="26" t="s">
        <v>53</v>
      </c>
      <c r="F177" s="15">
        <v>2634</v>
      </c>
    </row>
    <row r="178" spans="1:6" x14ac:dyDescent="0.25">
      <c r="A178" s="11" t="s">
        <v>233</v>
      </c>
      <c r="B178" s="23" t="s">
        <v>42</v>
      </c>
      <c r="C178" s="11" t="s">
        <v>241</v>
      </c>
      <c r="D178" s="11" t="s">
        <v>31</v>
      </c>
      <c r="E178" s="26" t="s">
        <v>50</v>
      </c>
      <c r="F178" s="15">
        <v>484</v>
      </c>
    </row>
    <row r="179" spans="1:6" x14ac:dyDescent="0.25">
      <c r="A179" s="11" t="s">
        <v>233</v>
      </c>
      <c r="B179" s="23" t="s">
        <v>44</v>
      </c>
      <c r="C179" s="11" t="s">
        <v>242</v>
      </c>
      <c r="D179" s="11" t="s">
        <v>243</v>
      </c>
      <c r="E179" s="26" t="s">
        <v>53</v>
      </c>
      <c r="F179" s="15">
        <v>3134</v>
      </c>
    </row>
    <row r="180" spans="1:6" x14ac:dyDescent="0.25">
      <c r="A180" s="11" t="s">
        <v>233</v>
      </c>
      <c r="B180" s="23" t="s">
        <v>44</v>
      </c>
      <c r="C180" s="11" t="s">
        <v>79</v>
      </c>
      <c r="D180" s="11" t="s">
        <v>16</v>
      </c>
      <c r="E180" s="26" t="s">
        <v>381</v>
      </c>
      <c r="F180" s="15">
        <v>9410</v>
      </c>
    </row>
    <row r="181" spans="1:6" x14ac:dyDescent="0.25">
      <c r="A181" s="11" t="s">
        <v>233</v>
      </c>
      <c r="B181" s="23" t="s">
        <v>44</v>
      </c>
      <c r="C181" s="11" t="s">
        <v>43</v>
      </c>
      <c r="D181" s="11" t="s">
        <v>90</v>
      </c>
      <c r="E181" s="26" t="s">
        <v>50</v>
      </c>
      <c r="F181" s="15">
        <v>3206</v>
      </c>
    </row>
    <row r="182" spans="1:6" ht="28.5" x14ac:dyDescent="0.25">
      <c r="A182" s="11" t="s">
        <v>233</v>
      </c>
      <c r="B182" s="23" t="s">
        <v>44</v>
      </c>
      <c r="C182" s="11" t="s">
        <v>244</v>
      </c>
      <c r="D182" s="11" t="s">
        <v>27</v>
      </c>
      <c r="E182" s="26" t="s">
        <v>385</v>
      </c>
      <c r="F182" s="15">
        <v>6663</v>
      </c>
    </row>
    <row r="183" spans="1:6" x14ac:dyDescent="0.25">
      <c r="A183" s="11" t="s">
        <v>233</v>
      </c>
      <c r="B183" s="23" t="s">
        <v>44</v>
      </c>
      <c r="C183" s="11" t="s">
        <v>245</v>
      </c>
      <c r="D183" s="11" t="s">
        <v>31</v>
      </c>
      <c r="E183" s="26" t="s">
        <v>50</v>
      </c>
      <c r="F183" s="15">
        <v>1717</v>
      </c>
    </row>
    <row r="184" spans="1:6" x14ac:dyDescent="0.25">
      <c r="A184" s="11" t="s">
        <v>233</v>
      </c>
      <c r="B184" s="23" t="s">
        <v>44</v>
      </c>
      <c r="C184" s="11" t="s">
        <v>236</v>
      </c>
      <c r="D184" s="11" t="s">
        <v>31</v>
      </c>
      <c r="E184" s="26" t="s">
        <v>55</v>
      </c>
      <c r="F184" s="15">
        <v>3645</v>
      </c>
    </row>
    <row r="185" spans="1:6" x14ac:dyDescent="0.25">
      <c r="A185" s="11" t="s">
        <v>233</v>
      </c>
      <c r="B185" s="23" t="s">
        <v>44</v>
      </c>
      <c r="C185" s="11" t="s">
        <v>246</v>
      </c>
      <c r="D185" s="11" t="s">
        <v>119</v>
      </c>
      <c r="E185" s="26" t="s">
        <v>50</v>
      </c>
      <c r="F185" s="15">
        <v>1471</v>
      </c>
    </row>
    <row r="186" spans="1:6" x14ac:dyDescent="0.25">
      <c r="A186" s="11" t="s">
        <v>233</v>
      </c>
      <c r="B186" s="23" t="s">
        <v>44</v>
      </c>
      <c r="C186" s="11" t="s">
        <v>247</v>
      </c>
      <c r="D186" s="11" t="s">
        <v>27</v>
      </c>
      <c r="E186" s="26" t="s">
        <v>53</v>
      </c>
      <c r="F186" s="15">
        <v>5270</v>
      </c>
    </row>
    <row r="187" spans="1:6" x14ac:dyDescent="0.25">
      <c r="A187" s="11" t="s">
        <v>233</v>
      </c>
      <c r="B187" s="23" t="s">
        <v>44</v>
      </c>
      <c r="C187" s="11" t="s">
        <v>239</v>
      </c>
      <c r="D187" s="11" t="s">
        <v>116</v>
      </c>
      <c r="E187" s="26" t="s">
        <v>55</v>
      </c>
      <c r="F187" s="15">
        <v>2368</v>
      </c>
    </row>
    <row r="188" spans="1:6" x14ac:dyDescent="0.25">
      <c r="A188" s="11" t="s">
        <v>233</v>
      </c>
      <c r="B188" s="23" t="s">
        <v>44</v>
      </c>
      <c r="C188" s="11" t="s">
        <v>248</v>
      </c>
      <c r="D188" s="11" t="s">
        <v>31</v>
      </c>
      <c r="E188" s="26" t="s">
        <v>53</v>
      </c>
      <c r="F188" s="15">
        <v>8392</v>
      </c>
    </row>
    <row r="189" spans="1:6" x14ac:dyDescent="0.25">
      <c r="A189" s="11" t="s">
        <v>233</v>
      </c>
      <c r="B189" s="23" t="s">
        <v>44</v>
      </c>
      <c r="C189" s="11" t="s">
        <v>249</v>
      </c>
      <c r="D189" s="11" t="s">
        <v>125</v>
      </c>
      <c r="E189" s="26" t="s">
        <v>60</v>
      </c>
      <c r="F189" s="15">
        <v>3432</v>
      </c>
    </row>
    <row r="190" spans="1:6" x14ac:dyDescent="0.25">
      <c r="A190" s="27" t="s">
        <v>364</v>
      </c>
      <c r="B190" s="28" t="s">
        <v>42</v>
      </c>
      <c r="C190" s="27" t="s">
        <v>367</v>
      </c>
      <c r="D190" s="20" t="s">
        <v>187</v>
      </c>
      <c r="E190" s="25" t="s">
        <v>188</v>
      </c>
      <c r="F190" s="29">
        <v>0</v>
      </c>
    </row>
    <row r="191" spans="1:6" x14ac:dyDescent="0.25">
      <c r="A191" s="27" t="s">
        <v>364</v>
      </c>
      <c r="B191" s="28" t="s">
        <v>44</v>
      </c>
      <c r="C191" s="27" t="s">
        <v>367</v>
      </c>
      <c r="D191" s="20" t="s">
        <v>187</v>
      </c>
      <c r="E191" s="25" t="s">
        <v>188</v>
      </c>
      <c r="F191" s="29">
        <v>0</v>
      </c>
    </row>
    <row r="192" spans="1:6" x14ac:dyDescent="0.25">
      <c r="A192" s="9" t="s">
        <v>157</v>
      </c>
      <c r="B192" s="12" t="s">
        <v>42</v>
      </c>
      <c r="C192" s="8" t="s">
        <v>158</v>
      </c>
      <c r="D192" s="9" t="s">
        <v>21</v>
      </c>
      <c r="E192" s="8" t="s">
        <v>55</v>
      </c>
      <c r="F192" s="1">
        <v>3602.26</v>
      </c>
    </row>
    <row r="193" spans="1:6" x14ac:dyDescent="0.25">
      <c r="A193" s="9" t="s">
        <v>157</v>
      </c>
      <c r="B193" s="12" t="s">
        <v>42</v>
      </c>
      <c r="C193" s="8" t="s">
        <v>158</v>
      </c>
      <c r="D193" s="9" t="s">
        <v>21</v>
      </c>
      <c r="E193" s="8" t="s">
        <v>386</v>
      </c>
      <c r="F193" s="1">
        <v>3602.26</v>
      </c>
    </row>
    <row r="194" spans="1:6" x14ac:dyDescent="0.25">
      <c r="A194" s="9" t="s">
        <v>157</v>
      </c>
      <c r="B194" s="12" t="s">
        <v>44</v>
      </c>
      <c r="C194" s="8" t="s">
        <v>158</v>
      </c>
      <c r="D194" s="8" t="s">
        <v>116</v>
      </c>
      <c r="E194" s="8" t="s">
        <v>55</v>
      </c>
      <c r="F194" s="1">
        <v>3112.38</v>
      </c>
    </row>
    <row r="195" spans="1:6" x14ac:dyDescent="0.25">
      <c r="A195" s="9" t="s">
        <v>157</v>
      </c>
      <c r="B195" s="12" t="s">
        <v>44</v>
      </c>
      <c r="C195" s="8" t="s">
        <v>158</v>
      </c>
      <c r="D195" s="8" t="s">
        <v>116</v>
      </c>
      <c r="E195" s="8" t="s">
        <v>55</v>
      </c>
      <c r="F195" s="1">
        <v>3112.38</v>
      </c>
    </row>
    <row r="196" spans="1:6" x14ac:dyDescent="0.25">
      <c r="A196" s="9" t="s">
        <v>157</v>
      </c>
      <c r="B196" s="12" t="s">
        <v>44</v>
      </c>
      <c r="C196" s="8" t="s">
        <v>159</v>
      </c>
      <c r="D196" s="8" t="s">
        <v>37</v>
      </c>
      <c r="E196" s="8" t="s">
        <v>387</v>
      </c>
      <c r="F196" s="1">
        <v>2124.79</v>
      </c>
    </row>
    <row r="197" spans="1:6" x14ac:dyDescent="0.25">
      <c r="A197" s="9" t="s">
        <v>47</v>
      </c>
      <c r="B197" s="12" t="s">
        <v>42</v>
      </c>
      <c r="C197" s="9" t="s">
        <v>43</v>
      </c>
      <c r="D197" s="9" t="s">
        <v>13</v>
      </c>
      <c r="E197" s="8" t="s">
        <v>50</v>
      </c>
      <c r="F197" s="4">
        <v>2639.75</v>
      </c>
    </row>
    <row r="198" spans="1:6" x14ac:dyDescent="0.25">
      <c r="A198" s="9" t="s">
        <v>47</v>
      </c>
      <c r="B198" s="12" t="s">
        <v>44</v>
      </c>
      <c r="C198" s="9" t="s">
        <v>43</v>
      </c>
      <c r="D198" s="9" t="s">
        <v>90</v>
      </c>
      <c r="E198" s="8" t="s">
        <v>50</v>
      </c>
      <c r="F198" s="4">
        <v>2400.38</v>
      </c>
    </row>
    <row r="199" spans="1:6" x14ac:dyDescent="0.25">
      <c r="A199" s="9" t="s">
        <v>47</v>
      </c>
      <c r="B199" s="12" t="s">
        <v>44</v>
      </c>
      <c r="C199" s="9" t="s">
        <v>45</v>
      </c>
      <c r="D199" s="8" t="s">
        <v>25</v>
      </c>
      <c r="E199" s="8" t="s">
        <v>50</v>
      </c>
      <c r="F199" s="4">
        <v>1029.6199999999999</v>
      </c>
    </row>
    <row r="200" spans="1:6" x14ac:dyDescent="0.25">
      <c r="A200" s="9" t="s">
        <v>47</v>
      </c>
      <c r="B200" s="12" t="s">
        <v>44</v>
      </c>
      <c r="C200" s="9" t="s">
        <v>46</v>
      </c>
      <c r="D200" s="9" t="s">
        <v>13</v>
      </c>
      <c r="E200" s="8" t="s">
        <v>280</v>
      </c>
      <c r="F200" s="4">
        <v>5331.08</v>
      </c>
    </row>
    <row r="201" spans="1:6" x14ac:dyDescent="0.25">
      <c r="A201" s="27" t="s">
        <v>308</v>
      </c>
      <c r="B201" s="28" t="s">
        <v>42</v>
      </c>
      <c r="C201" s="27" t="s">
        <v>309</v>
      </c>
      <c r="D201" s="11" t="s">
        <v>31</v>
      </c>
      <c r="E201" s="26" t="s">
        <v>50</v>
      </c>
      <c r="F201" s="29">
        <v>1343.12</v>
      </c>
    </row>
    <row r="202" spans="1:6" x14ac:dyDescent="0.25">
      <c r="A202" s="27" t="s">
        <v>308</v>
      </c>
      <c r="B202" s="28" t="s">
        <v>42</v>
      </c>
      <c r="C202" s="27" t="s">
        <v>310</v>
      </c>
      <c r="D202" s="27" t="s">
        <v>168</v>
      </c>
      <c r="E202" s="26" t="s">
        <v>50</v>
      </c>
      <c r="F202" s="29">
        <v>4665.26</v>
      </c>
    </row>
    <row r="203" spans="1:6" x14ac:dyDescent="0.25">
      <c r="A203" s="27" t="s">
        <v>308</v>
      </c>
      <c r="B203" s="28" t="s">
        <v>44</v>
      </c>
      <c r="C203" s="27" t="s">
        <v>311</v>
      </c>
      <c r="D203" s="11" t="s">
        <v>121</v>
      </c>
      <c r="E203" s="26" t="s">
        <v>50</v>
      </c>
      <c r="F203" s="29">
        <v>2701.76</v>
      </c>
    </row>
    <row r="204" spans="1:6" x14ac:dyDescent="0.25">
      <c r="A204" s="11" t="s">
        <v>278</v>
      </c>
      <c r="B204" s="23" t="s">
        <v>42</v>
      </c>
      <c r="C204" s="11" t="s">
        <v>279</v>
      </c>
      <c r="D204" s="11" t="s">
        <v>16</v>
      </c>
      <c r="E204" s="26" t="s">
        <v>388</v>
      </c>
      <c r="F204" s="15">
        <v>3097.98</v>
      </c>
    </row>
    <row r="205" spans="1:6" x14ac:dyDescent="0.25">
      <c r="A205" s="11" t="s">
        <v>278</v>
      </c>
      <c r="B205" s="23" t="s">
        <v>44</v>
      </c>
      <c r="C205" s="11" t="s">
        <v>279</v>
      </c>
      <c r="D205" s="11" t="s">
        <v>29</v>
      </c>
      <c r="E205" s="26" t="s">
        <v>389</v>
      </c>
      <c r="F205" s="15">
        <v>3278.88</v>
      </c>
    </row>
    <row r="206" spans="1:6" x14ac:dyDescent="0.25">
      <c r="A206" s="9" t="s">
        <v>114</v>
      </c>
      <c r="B206" s="3" t="s">
        <v>42</v>
      </c>
      <c r="C206" s="9" t="s">
        <v>117</v>
      </c>
      <c r="D206" s="9" t="s">
        <v>18</v>
      </c>
      <c r="E206" s="8" t="s">
        <v>55</v>
      </c>
      <c r="F206" s="4">
        <f>594+50+1305+900+1085</f>
        <v>3934</v>
      </c>
    </row>
    <row r="207" spans="1:6" x14ac:dyDescent="0.25">
      <c r="A207" s="9" t="s">
        <v>114</v>
      </c>
      <c r="B207" s="3" t="s">
        <v>42</v>
      </c>
      <c r="C207" s="9" t="s">
        <v>115</v>
      </c>
      <c r="D207" s="9" t="s">
        <v>21</v>
      </c>
      <c r="E207" s="8" t="s">
        <v>55</v>
      </c>
      <c r="F207" s="4">
        <f>1110+1096+950+1569-502</f>
        <v>4223</v>
      </c>
    </row>
    <row r="208" spans="1:6" x14ac:dyDescent="0.25">
      <c r="A208" s="9" t="s">
        <v>114</v>
      </c>
      <c r="B208" s="3" t="s">
        <v>42</v>
      </c>
      <c r="C208" s="9" t="s">
        <v>126</v>
      </c>
      <c r="D208" s="9" t="s">
        <v>27</v>
      </c>
      <c r="E208" s="8" t="s">
        <v>71</v>
      </c>
      <c r="F208" s="4">
        <f>1542+868+350+30+150</f>
        <v>2940</v>
      </c>
    </row>
    <row r="209" spans="1:6" x14ac:dyDescent="0.25">
      <c r="A209" s="9" t="s">
        <v>114</v>
      </c>
      <c r="B209" s="3" t="s">
        <v>42</v>
      </c>
      <c r="C209" s="9" t="s">
        <v>126</v>
      </c>
      <c r="D209" s="9" t="s">
        <v>27</v>
      </c>
      <c r="E209" s="8" t="s">
        <v>50</v>
      </c>
      <c r="F209" s="4">
        <f>867.51+350</f>
        <v>1217.51</v>
      </c>
    </row>
    <row r="210" spans="1:6" x14ac:dyDescent="0.25">
      <c r="A210" s="9" t="s">
        <v>114</v>
      </c>
      <c r="B210" s="3" t="s">
        <v>42</v>
      </c>
      <c r="C210" s="9" t="s">
        <v>126</v>
      </c>
      <c r="D210" s="9" t="s">
        <v>27</v>
      </c>
      <c r="E210" s="8" t="s">
        <v>53</v>
      </c>
      <c r="F210" s="4">
        <f>867.51+350</f>
        <v>1217.51</v>
      </c>
    </row>
    <row r="211" spans="1:6" x14ac:dyDescent="0.25">
      <c r="A211" s="9" t="s">
        <v>114</v>
      </c>
      <c r="B211" s="3" t="s">
        <v>42</v>
      </c>
      <c r="C211" s="9" t="s">
        <v>126</v>
      </c>
      <c r="D211" s="9" t="s">
        <v>27</v>
      </c>
      <c r="E211" s="8" t="s">
        <v>55</v>
      </c>
      <c r="F211" s="4">
        <f>867.51+350</f>
        <v>1217.51</v>
      </c>
    </row>
    <row r="212" spans="1:6" x14ac:dyDescent="0.25">
      <c r="A212" s="9" t="s">
        <v>114</v>
      </c>
      <c r="B212" s="3" t="s">
        <v>42</v>
      </c>
      <c r="C212" s="9" t="s">
        <v>126</v>
      </c>
      <c r="D212" s="9" t="s">
        <v>27</v>
      </c>
      <c r="E212" s="8" t="s">
        <v>55</v>
      </c>
      <c r="F212" s="4">
        <f>74+868+350</f>
        <v>1292</v>
      </c>
    </row>
    <row r="213" spans="1:6" x14ac:dyDescent="0.25">
      <c r="A213" s="9" t="s">
        <v>114</v>
      </c>
      <c r="B213" s="12" t="s">
        <v>42</v>
      </c>
      <c r="C213" s="9" t="s">
        <v>126</v>
      </c>
      <c r="D213" s="9" t="s">
        <v>27</v>
      </c>
      <c r="E213" s="8" t="s">
        <v>55</v>
      </c>
      <c r="F213" s="4">
        <f>867.51+350</f>
        <v>1217.51</v>
      </c>
    </row>
    <row r="214" spans="1:6" x14ac:dyDescent="0.25">
      <c r="A214" s="9" t="s">
        <v>114</v>
      </c>
      <c r="B214" s="3" t="s">
        <v>42</v>
      </c>
      <c r="C214" s="9" t="s">
        <v>127</v>
      </c>
      <c r="D214" s="9" t="s">
        <v>128</v>
      </c>
      <c r="E214" s="8" t="s">
        <v>50</v>
      </c>
      <c r="F214" s="4">
        <v>3092</v>
      </c>
    </row>
    <row r="215" spans="1:6" x14ac:dyDescent="0.25">
      <c r="A215" s="9" t="s">
        <v>114</v>
      </c>
      <c r="B215" s="3" t="s">
        <v>42</v>
      </c>
      <c r="C215" s="9" t="s">
        <v>129</v>
      </c>
      <c r="D215" s="9" t="s">
        <v>31</v>
      </c>
      <c r="E215" s="8" t="s">
        <v>50</v>
      </c>
      <c r="F215" s="4">
        <v>1239</v>
      </c>
    </row>
    <row r="216" spans="1:6" x14ac:dyDescent="0.25">
      <c r="A216" s="9" t="s">
        <v>114</v>
      </c>
      <c r="B216" s="3" t="s">
        <v>42</v>
      </c>
      <c r="C216" s="9" t="s">
        <v>129</v>
      </c>
      <c r="D216" s="9" t="s">
        <v>31</v>
      </c>
      <c r="E216" s="8" t="s">
        <v>53</v>
      </c>
      <c r="F216" s="4">
        <v>1019</v>
      </c>
    </row>
    <row r="217" spans="1:6" x14ac:dyDescent="0.25">
      <c r="A217" s="9" t="s">
        <v>114</v>
      </c>
      <c r="B217" s="3" t="s">
        <v>42</v>
      </c>
      <c r="C217" s="8" t="s">
        <v>306</v>
      </c>
      <c r="D217" s="9" t="s">
        <v>96</v>
      </c>
      <c r="E217" s="8" t="s">
        <v>53</v>
      </c>
      <c r="F217" s="4">
        <v>1701</v>
      </c>
    </row>
    <row r="218" spans="1:6" x14ac:dyDescent="0.25">
      <c r="A218" s="9" t="s">
        <v>114</v>
      </c>
      <c r="B218" s="3" t="s">
        <v>42</v>
      </c>
      <c r="C218" s="9" t="s">
        <v>130</v>
      </c>
      <c r="D218" s="9" t="s">
        <v>205</v>
      </c>
      <c r="E218" s="8" t="s">
        <v>53</v>
      </c>
      <c r="F218" s="4">
        <f>1326+26+(596*1.3)</f>
        <v>2126.8000000000002</v>
      </c>
    </row>
    <row r="219" spans="1:6" x14ac:dyDescent="0.25">
      <c r="A219" s="9" t="s">
        <v>114</v>
      </c>
      <c r="B219" s="3" t="s">
        <v>42</v>
      </c>
      <c r="C219" s="9" t="s">
        <v>131</v>
      </c>
      <c r="D219" s="9" t="s">
        <v>132</v>
      </c>
      <c r="E219" s="8" t="s">
        <v>53</v>
      </c>
      <c r="F219" s="4">
        <f>606+575+50</f>
        <v>1231</v>
      </c>
    </row>
    <row r="220" spans="1:6" x14ac:dyDescent="0.25">
      <c r="A220" s="9" t="s">
        <v>114</v>
      </c>
      <c r="B220" s="3" t="s">
        <v>42</v>
      </c>
      <c r="C220" s="9" t="s">
        <v>131</v>
      </c>
      <c r="D220" s="9" t="s">
        <v>132</v>
      </c>
      <c r="E220" s="8" t="s">
        <v>71</v>
      </c>
      <c r="F220" s="4">
        <f>(150+41)+726+(470*1.3)+575</f>
        <v>2103</v>
      </c>
    </row>
    <row r="221" spans="1:6" x14ac:dyDescent="0.25">
      <c r="A221" s="9" t="s">
        <v>114</v>
      </c>
      <c r="B221" s="3" t="s">
        <v>42</v>
      </c>
      <c r="C221" s="9" t="s">
        <v>133</v>
      </c>
      <c r="D221" s="9" t="s">
        <v>16</v>
      </c>
      <c r="E221" s="8" t="s">
        <v>390</v>
      </c>
      <c r="F221" s="4">
        <f>198.71+213.99+210+51+454+505</f>
        <v>1632.7</v>
      </c>
    </row>
    <row r="222" spans="1:6" x14ac:dyDescent="0.25">
      <c r="A222" s="9" t="s">
        <v>114</v>
      </c>
      <c r="B222" s="3" t="s">
        <v>42</v>
      </c>
      <c r="C222" s="9" t="s">
        <v>133</v>
      </c>
      <c r="D222" s="9" t="s">
        <v>16</v>
      </c>
      <c r="E222" s="8" t="s">
        <v>391</v>
      </c>
      <c r="F222" s="4">
        <f>203.81+210+454+505</f>
        <v>1372.81</v>
      </c>
    </row>
    <row r="223" spans="1:6" x14ac:dyDescent="0.25">
      <c r="A223" s="9" t="s">
        <v>114</v>
      </c>
      <c r="B223" s="3" t="s">
        <v>42</v>
      </c>
      <c r="C223" s="9" t="s">
        <v>133</v>
      </c>
      <c r="D223" s="9" t="s">
        <v>16</v>
      </c>
      <c r="E223" s="8" t="s">
        <v>60</v>
      </c>
      <c r="F223" s="4">
        <f>178.35+210+51+454+505</f>
        <v>1398.35</v>
      </c>
    </row>
    <row r="224" spans="1:6" x14ac:dyDescent="0.25">
      <c r="A224" s="9" t="s">
        <v>114</v>
      </c>
      <c r="B224" s="3" t="s">
        <v>42</v>
      </c>
      <c r="C224" s="9" t="s">
        <v>133</v>
      </c>
      <c r="D224" s="9" t="s">
        <v>16</v>
      </c>
      <c r="E224" s="8" t="s">
        <v>392</v>
      </c>
      <c r="F224" s="4">
        <f>468.63+210+454+505</f>
        <v>1637.63</v>
      </c>
    </row>
    <row r="225" spans="1:6" x14ac:dyDescent="0.25">
      <c r="A225" s="9" t="s">
        <v>114</v>
      </c>
      <c r="B225" s="3" t="s">
        <v>42</v>
      </c>
      <c r="C225" s="9" t="s">
        <v>133</v>
      </c>
      <c r="D225" s="9" t="s">
        <v>16</v>
      </c>
      <c r="E225" s="8" t="s">
        <v>393</v>
      </c>
      <c r="F225" s="4">
        <f>454+505</f>
        <v>959</v>
      </c>
    </row>
    <row r="226" spans="1:6" x14ac:dyDescent="0.25">
      <c r="A226" s="9" t="s">
        <v>114</v>
      </c>
      <c r="B226" s="3" t="s">
        <v>42</v>
      </c>
      <c r="C226" s="9" t="s">
        <v>133</v>
      </c>
      <c r="D226" s="9" t="s">
        <v>16</v>
      </c>
      <c r="E226" s="8" t="s">
        <v>394</v>
      </c>
      <c r="F226" s="4">
        <f>454+505</f>
        <v>959</v>
      </c>
    </row>
    <row r="227" spans="1:6" x14ac:dyDescent="0.25">
      <c r="A227" s="9" t="s">
        <v>114</v>
      </c>
      <c r="B227" s="3" t="s">
        <v>42</v>
      </c>
      <c r="C227" s="9" t="s">
        <v>133</v>
      </c>
      <c r="D227" s="9" t="s">
        <v>16</v>
      </c>
      <c r="E227" s="8" t="s">
        <v>395</v>
      </c>
      <c r="F227" s="4">
        <f>454+505</f>
        <v>959</v>
      </c>
    </row>
    <row r="228" spans="1:6" x14ac:dyDescent="0.25">
      <c r="A228" s="9" t="s">
        <v>114</v>
      </c>
      <c r="B228" s="3" t="s">
        <v>42</v>
      </c>
      <c r="C228" s="9" t="s">
        <v>124</v>
      </c>
      <c r="D228" s="9" t="s">
        <v>40</v>
      </c>
      <c r="E228" s="8" t="s">
        <v>396</v>
      </c>
      <c r="F228" s="4">
        <f>2047+925+484</f>
        <v>3456</v>
      </c>
    </row>
    <row r="229" spans="1:6" x14ac:dyDescent="0.25">
      <c r="A229" s="9" t="s">
        <v>114</v>
      </c>
      <c r="B229" s="3" t="s">
        <v>42</v>
      </c>
      <c r="C229" s="9" t="s">
        <v>124</v>
      </c>
      <c r="D229" s="9" t="s">
        <v>40</v>
      </c>
      <c r="E229" s="8" t="s">
        <v>397</v>
      </c>
      <c r="F229" s="4">
        <f>502+2047.6+925+484</f>
        <v>3958.6</v>
      </c>
    </row>
    <row r="230" spans="1:6" x14ac:dyDescent="0.25">
      <c r="A230" s="9" t="s">
        <v>114</v>
      </c>
      <c r="B230" s="3" t="s">
        <v>44</v>
      </c>
      <c r="C230" s="9" t="s">
        <v>115</v>
      </c>
      <c r="D230" s="9" t="s">
        <v>116</v>
      </c>
      <c r="E230" s="8" t="s">
        <v>55</v>
      </c>
      <c r="F230" s="4">
        <v>4117</v>
      </c>
    </row>
    <row r="231" spans="1:6" x14ac:dyDescent="0.25">
      <c r="A231" s="9" t="s">
        <v>114</v>
      </c>
      <c r="B231" s="3" t="s">
        <v>44</v>
      </c>
      <c r="C231" s="9" t="s">
        <v>115</v>
      </c>
      <c r="D231" s="9" t="s">
        <v>116</v>
      </c>
      <c r="E231" s="8" t="s">
        <v>55</v>
      </c>
      <c r="F231" s="4">
        <v>4449</v>
      </c>
    </row>
    <row r="232" spans="1:6" x14ac:dyDescent="0.25">
      <c r="A232" s="9" t="s">
        <v>114</v>
      </c>
      <c r="B232" s="3" t="s">
        <v>44</v>
      </c>
      <c r="C232" s="9" t="s">
        <v>117</v>
      </c>
      <c r="D232" s="9" t="s">
        <v>13</v>
      </c>
      <c r="E232" s="8" t="s">
        <v>55</v>
      </c>
      <c r="F232" s="4">
        <f>812+65+981+600+961+53+139+55</f>
        <v>3666</v>
      </c>
    </row>
    <row r="233" spans="1:6" x14ac:dyDescent="0.25">
      <c r="A233" s="9" t="s">
        <v>114</v>
      </c>
      <c r="B233" s="3" t="s">
        <v>44</v>
      </c>
      <c r="C233" s="9" t="s">
        <v>117</v>
      </c>
      <c r="D233" s="9" t="s">
        <v>13</v>
      </c>
      <c r="E233" s="8" t="s">
        <v>55</v>
      </c>
      <c r="F233" s="4">
        <f>812+60+840+600+961+53+139+55</f>
        <v>3520</v>
      </c>
    </row>
    <row r="234" spans="1:6" x14ac:dyDescent="0.25">
      <c r="A234" s="9" t="s">
        <v>114</v>
      </c>
      <c r="B234" s="3" t="s">
        <v>44</v>
      </c>
      <c r="C234" s="9" t="s">
        <v>117</v>
      </c>
      <c r="D234" s="9" t="s">
        <v>13</v>
      </c>
      <c r="E234" s="8" t="s">
        <v>55</v>
      </c>
      <c r="F234" s="4">
        <f>1087+2678</f>
        <v>3765</v>
      </c>
    </row>
    <row r="235" spans="1:6" x14ac:dyDescent="0.25">
      <c r="A235" s="9" t="s">
        <v>114</v>
      </c>
      <c r="B235" s="3" t="s">
        <v>44</v>
      </c>
      <c r="C235" s="9" t="s">
        <v>117</v>
      </c>
      <c r="D235" s="9" t="s">
        <v>13</v>
      </c>
      <c r="E235" s="8" t="s">
        <v>55</v>
      </c>
      <c r="F235" s="4">
        <f>840+2628</f>
        <v>3468</v>
      </c>
    </row>
    <row r="236" spans="1:6" x14ac:dyDescent="0.25">
      <c r="A236" s="9" t="s">
        <v>114</v>
      </c>
      <c r="B236" s="3" t="s">
        <v>44</v>
      </c>
      <c r="C236" s="9" t="s">
        <v>117</v>
      </c>
      <c r="D236" s="9" t="s">
        <v>13</v>
      </c>
      <c r="E236" s="8" t="s">
        <v>55</v>
      </c>
      <c r="F236" s="4">
        <f>737+140+1050+750+961</f>
        <v>3638</v>
      </c>
    </row>
    <row r="237" spans="1:6" x14ac:dyDescent="0.25">
      <c r="A237" s="9" t="s">
        <v>114</v>
      </c>
      <c r="B237" s="3" t="s">
        <v>44</v>
      </c>
      <c r="C237" s="9" t="s">
        <v>118</v>
      </c>
      <c r="D237" s="9" t="s">
        <v>119</v>
      </c>
      <c r="E237" s="8" t="s">
        <v>55</v>
      </c>
      <c r="F237" s="4">
        <f>800+274+205+1901</f>
        <v>3180</v>
      </c>
    </row>
    <row r="238" spans="1:6" x14ac:dyDescent="0.25">
      <c r="A238" s="9" t="s">
        <v>114</v>
      </c>
      <c r="B238" s="3" t="s">
        <v>44</v>
      </c>
      <c r="C238" s="9" t="s">
        <v>117</v>
      </c>
      <c r="D238" s="9" t="s">
        <v>13</v>
      </c>
      <c r="E238" s="8" t="s">
        <v>50</v>
      </c>
      <c r="F238" s="4">
        <v>2667</v>
      </c>
    </row>
    <row r="239" spans="1:6" x14ac:dyDescent="0.25">
      <c r="A239" s="9" t="s">
        <v>114</v>
      </c>
      <c r="B239" s="3" t="s">
        <v>44</v>
      </c>
      <c r="C239" s="9" t="s">
        <v>120</v>
      </c>
      <c r="D239" s="9" t="s">
        <v>121</v>
      </c>
      <c r="E239" s="8" t="s">
        <v>50</v>
      </c>
      <c r="F239" s="4">
        <v>4656</v>
      </c>
    </row>
    <row r="240" spans="1:6" x14ac:dyDescent="0.25">
      <c r="A240" s="9" t="s">
        <v>114</v>
      </c>
      <c r="B240" s="3" t="s">
        <v>44</v>
      </c>
      <c r="C240" s="9" t="s">
        <v>122</v>
      </c>
      <c r="D240" s="9" t="s">
        <v>31</v>
      </c>
      <c r="E240" s="8" t="s">
        <v>53</v>
      </c>
      <c r="F240" s="4">
        <v>2067</v>
      </c>
    </row>
    <row r="241" spans="1:6" x14ac:dyDescent="0.25">
      <c r="A241" s="9" t="s">
        <v>114</v>
      </c>
      <c r="B241" s="3" t="s">
        <v>44</v>
      </c>
      <c r="C241" s="9" t="s">
        <v>122</v>
      </c>
      <c r="D241" s="9" t="s">
        <v>31</v>
      </c>
      <c r="E241" s="8" t="s">
        <v>53</v>
      </c>
      <c r="F241" s="4">
        <v>2067</v>
      </c>
    </row>
    <row r="242" spans="1:6" x14ac:dyDescent="0.25">
      <c r="A242" s="9" t="s">
        <v>114</v>
      </c>
      <c r="B242" s="3" t="s">
        <v>44</v>
      </c>
      <c r="C242" s="9" t="s">
        <v>123</v>
      </c>
      <c r="D242" s="9" t="s">
        <v>29</v>
      </c>
      <c r="E242" s="8" t="s">
        <v>53</v>
      </c>
      <c r="F242" s="4">
        <f>1152+600+415+448</f>
        <v>2615</v>
      </c>
    </row>
    <row r="243" spans="1:6" x14ac:dyDescent="0.25">
      <c r="A243" s="9" t="s">
        <v>114</v>
      </c>
      <c r="B243" s="3" t="s">
        <v>44</v>
      </c>
      <c r="C243" s="9" t="s">
        <v>123</v>
      </c>
      <c r="D243" s="9" t="s">
        <v>29</v>
      </c>
      <c r="E243" s="8" t="s">
        <v>53</v>
      </c>
      <c r="F243" s="4">
        <f>415+448+600+982</f>
        <v>2445</v>
      </c>
    </row>
    <row r="244" spans="1:6" x14ac:dyDescent="0.25">
      <c r="A244" s="9" t="s">
        <v>114</v>
      </c>
      <c r="B244" s="3" t="s">
        <v>44</v>
      </c>
      <c r="C244" s="9" t="s">
        <v>124</v>
      </c>
      <c r="D244" s="9" t="s">
        <v>125</v>
      </c>
      <c r="E244" s="8" t="s">
        <v>397</v>
      </c>
      <c r="F244" s="4">
        <v>2909</v>
      </c>
    </row>
    <row r="245" spans="1:6" ht="28.5" x14ac:dyDescent="0.25">
      <c r="A245" s="11" t="s">
        <v>192</v>
      </c>
      <c r="B245" s="12" t="s">
        <v>42</v>
      </c>
      <c r="C245" s="11" t="s">
        <v>193</v>
      </c>
      <c r="D245" s="11" t="s">
        <v>16</v>
      </c>
      <c r="E245" s="26" t="s">
        <v>426</v>
      </c>
      <c r="F245" s="15">
        <v>4660.37</v>
      </c>
    </row>
    <row r="246" spans="1:6" x14ac:dyDescent="0.25">
      <c r="A246" s="11" t="s">
        <v>192</v>
      </c>
      <c r="B246" s="12" t="s">
        <v>42</v>
      </c>
      <c r="C246" s="11" t="s">
        <v>194</v>
      </c>
      <c r="D246" s="9" t="s">
        <v>18</v>
      </c>
      <c r="E246" s="26" t="s">
        <v>380</v>
      </c>
      <c r="F246" s="15">
        <v>9180.69</v>
      </c>
    </row>
    <row r="247" spans="1:6" x14ac:dyDescent="0.25">
      <c r="A247" s="11" t="s">
        <v>192</v>
      </c>
      <c r="B247" s="12" t="s">
        <v>42</v>
      </c>
      <c r="C247" s="11" t="s">
        <v>195</v>
      </c>
      <c r="D247" s="8" t="s">
        <v>25</v>
      </c>
      <c r="E247" s="26" t="s">
        <v>197</v>
      </c>
      <c r="F247" s="15">
        <v>1233.56</v>
      </c>
    </row>
    <row r="248" spans="1:6" ht="28.5" x14ac:dyDescent="0.25">
      <c r="A248" s="11" t="s">
        <v>192</v>
      </c>
      <c r="B248" s="12" t="s">
        <v>44</v>
      </c>
      <c r="C248" s="11" t="s">
        <v>193</v>
      </c>
      <c r="D248" s="11" t="s">
        <v>29</v>
      </c>
      <c r="E248" s="26" t="s">
        <v>198</v>
      </c>
      <c r="F248" s="15">
        <v>3874.78</v>
      </c>
    </row>
    <row r="249" spans="1:6" x14ac:dyDescent="0.25">
      <c r="A249" s="11" t="s">
        <v>192</v>
      </c>
      <c r="B249" s="12" t="s">
        <v>44</v>
      </c>
      <c r="C249" s="11" t="s">
        <v>194</v>
      </c>
      <c r="D249" s="11" t="s">
        <v>13</v>
      </c>
      <c r="E249" s="26" t="s">
        <v>380</v>
      </c>
      <c r="F249" s="15">
        <v>6735.52</v>
      </c>
    </row>
    <row r="250" spans="1:6" x14ac:dyDescent="0.25">
      <c r="A250" s="11" t="s">
        <v>192</v>
      </c>
      <c r="B250" s="12" t="s">
        <v>44</v>
      </c>
      <c r="C250" s="11" t="s">
        <v>196</v>
      </c>
      <c r="D250" s="11" t="s">
        <v>29</v>
      </c>
      <c r="E250" s="26" t="s">
        <v>197</v>
      </c>
      <c r="F250" s="15">
        <v>2980.67</v>
      </c>
    </row>
    <row r="251" spans="1:6" x14ac:dyDescent="0.25">
      <c r="A251" s="27" t="s">
        <v>345</v>
      </c>
      <c r="B251" s="28" t="s">
        <v>42</v>
      </c>
      <c r="C251" s="27" t="s">
        <v>46</v>
      </c>
      <c r="D251" s="27" t="s">
        <v>18</v>
      </c>
      <c r="E251" s="30" t="s">
        <v>55</v>
      </c>
      <c r="F251" s="29">
        <v>3463</v>
      </c>
    </row>
    <row r="252" spans="1:6" x14ac:dyDescent="0.25">
      <c r="A252" s="27" t="s">
        <v>345</v>
      </c>
      <c r="B252" s="28" t="s">
        <v>42</v>
      </c>
      <c r="C252" s="11" t="s">
        <v>46</v>
      </c>
      <c r="D252" s="11" t="s">
        <v>18</v>
      </c>
      <c r="E252" s="26" t="s">
        <v>55</v>
      </c>
      <c r="F252" s="29">
        <v>3815</v>
      </c>
    </row>
    <row r="253" spans="1:6" x14ac:dyDescent="0.25">
      <c r="A253" s="27" t="s">
        <v>345</v>
      </c>
      <c r="B253" s="28" t="s">
        <v>42</v>
      </c>
      <c r="C253" s="11" t="s">
        <v>346</v>
      </c>
      <c r="D253" s="11" t="s">
        <v>13</v>
      </c>
      <c r="E253" s="26" t="s">
        <v>50</v>
      </c>
      <c r="F253" s="29">
        <v>2374</v>
      </c>
    </row>
    <row r="254" spans="1:6" x14ac:dyDescent="0.25">
      <c r="A254" s="27" t="s">
        <v>345</v>
      </c>
      <c r="B254" s="28" t="s">
        <v>42</v>
      </c>
      <c r="C254" s="11" t="s">
        <v>354</v>
      </c>
      <c r="D254" s="11" t="s">
        <v>347</v>
      </c>
      <c r="E254" s="26" t="s">
        <v>50</v>
      </c>
      <c r="F254" s="29">
        <v>0</v>
      </c>
    </row>
    <row r="255" spans="1:6" x14ac:dyDescent="0.25">
      <c r="A255" s="27" t="s">
        <v>345</v>
      </c>
      <c r="B255" s="28" t="s">
        <v>42</v>
      </c>
      <c r="C255" s="11" t="s">
        <v>348</v>
      </c>
      <c r="D255" s="11" t="s">
        <v>16</v>
      </c>
      <c r="E255" s="26" t="s">
        <v>50</v>
      </c>
      <c r="F255" s="29">
        <v>982</v>
      </c>
    </row>
    <row r="256" spans="1:6" x14ac:dyDescent="0.25">
      <c r="A256" s="27" t="s">
        <v>345</v>
      </c>
      <c r="B256" s="28" t="s">
        <v>42</v>
      </c>
      <c r="C256" s="11" t="s">
        <v>355</v>
      </c>
      <c r="D256" s="11" t="s">
        <v>349</v>
      </c>
      <c r="E256" s="26" t="s">
        <v>50</v>
      </c>
      <c r="F256" s="29">
        <v>874</v>
      </c>
    </row>
    <row r="257" spans="1:6" x14ac:dyDescent="0.25">
      <c r="A257" s="27" t="s">
        <v>345</v>
      </c>
      <c r="B257" s="28" t="s">
        <v>42</v>
      </c>
      <c r="C257" s="11" t="s">
        <v>356</v>
      </c>
      <c r="D257" s="11" t="s">
        <v>184</v>
      </c>
      <c r="E257" s="26" t="s">
        <v>50</v>
      </c>
      <c r="F257" s="29">
        <v>0</v>
      </c>
    </row>
    <row r="258" spans="1:6" x14ac:dyDescent="0.25">
      <c r="A258" s="27" t="s">
        <v>345</v>
      </c>
      <c r="B258" s="28" t="s">
        <v>42</v>
      </c>
      <c r="C258" s="11" t="s">
        <v>348</v>
      </c>
      <c r="D258" s="11" t="s">
        <v>16</v>
      </c>
      <c r="E258" s="26" t="s">
        <v>53</v>
      </c>
      <c r="F258" s="29">
        <v>1031</v>
      </c>
    </row>
    <row r="259" spans="1:6" x14ac:dyDescent="0.25">
      <c r="A259" s="27" t="s">
        <v>345</v>
      </c>
      <c r="B259" s="28" t="s">
        <v>44</v>
      </c>
      <c r="C259" s="11" t="s">
        <v>46</v>
      </c>
      <c r="D259" s="11" t="s">
        <v>13</v>
      </c>
      <c r="E259" s="26" t="s">
        <v>55</v>
      </c>
      <c r="F259" s="29">
        <v>3346</v>
      </c>
    </row>
    <row r="260" spans="1:6" x14ac:dyDescent="0.25">
      <c r="A260" s="27" t="s">
        <v>345</v>
      </c>
      <c r="B260" s="28" t="s">
        <v>44</v>
      </c>
      <c r="C260" s="11" t="s">
        <v>46</v>
      </c>
      <c r="D260" s="11" t="s">
        <v>13</v>
      </c>
      <c r="E260" s="26" t="s">
        <v>55</v>
      </c>
      <c r="F260" s="29">
        <v>3587</v>
      </c>
    </row>
    <row r="261" spans="1:6" x14ac:dyDescent="0.25">
      <c r="A261" s="27" t="s">
        <v>345</v>
      </c>
      <c r="B261" s="28" t="s">
        <v>44</v>
      </c>
      <c r="C261" s="11" t="s">
        <v>43</v>
      </c>
      <c r="D261" s="11" t="s">
        <v>90</v>
      </c>
      <c r="E261" s="26" t="s">
        <v>50</v>
      </c>
      <c r="F261" s="29">
        <v>2022</v>
      </c>
    </row>
    <row r="262" spans="1:6" x14ac:dyDescent="0.25">
      <c r="A262" s="27" t="s">
        <v>345</v>
      </c>
      <c r="B262" s="28" t="s">
        <v>44</v>
      </c>
      <c r="C262" s="11" t="s">
        <v>358</v>
      </c>
      <c r="D262" s="11" t="s">
        <v>347</v>
      </c>
      <c r="E262" s="26" t="s">
        <v>50</v>
      </c>
      <c r="F262" s="29">
        <v>0</v>
      </c>
    </row>
    <row r="263" spans="1:6" x14ac:dyDescent="0.25">
      <c r="A263" s="27" t="s">
        <v>345</v>
      </c>
      <c r="B263" s="28" t="s">
        <v>44</v>
      </c>
      <c r="C263" s="11" t="s">
        <v>357</v>
      </c>
      <c r="D263" s="11" t="s">
        <v>31</v>
      </c>
      <c r="E263" s="26" t="s">
        <v>50</v>
      </c>
      <c r="F263" s="29">
        <v>0</v>
      </c>
    </row>
    <row r="264" spans="1:6" x14ac:dyDescent="0.25">
      <c r="A264" s="27" t="s">
        <v>345</v>
      </c>
      <c r="B264" s="28" t="s">
        <v>44</v>
      </c>
      <c r="C264" s="11" t="s">
        <v>350</v>
      </c>
      <c r="D264" s="11" t="s">
        <v>351</v>
      </c>
      <c r="E264" s="26" t="s">
        <v>50</v>
      </c>
      <c r="F264" s="29">
        <v>3891</v>
      </c>
    </row>
    <row r="265" spans="1:6" x14ac:dyDescent="0.25">
      <c r="A265" s="27" t="s">
        <v>345</v>
      </c>
      <c r="B265" s="28" t="s">
        <v>44</v>
      </c>
      <c r="C265" s="11" t="s">
        <v>360</v>
      </c>
      <c r="D265" s="11" t="s">
        <v>121</v>
      </c>
      <c r="E265" s="26" t="s">
        <v>50</v>
      </c>
      <c r="F265" s="29">
        <v>0</v>
      </c>
    </row>
    <row r="266" spans="1:6" x14ac:dyDescent="0.25">
      <c r="A266" s="27" t="s">
        <v>345</v>
      </c>
      <c r="B266" s="28" t="s">
        <v>44</v>
      </c>
      <c r="C266" s="11" t="s">
        <v>352</v>
      </c>
      <c r="D266" s="11" t="s">
        <v>31</v>
      </c>
      <c r="E266" s="26" t="s">
        <v>50</v>
      </c>
      <c r="F266" s="29">
        <v>2255</v>
      </c>
    </row>
    <row r="267" spans="1:6" x14ac:dyDescent="0.25">
      <c r="A267" s="27" t="s">
        <v>345</v>
      </c>
      <c r="B267" s="28" t="s">
        <v>44</v>
      </c>
      <c r="C267" s="11" t="s">
        <v>359</v>
      </c>
      <c r="D267" s="11" t="s">
        <v>353</v>
      </c>
      <c r="E267" s="26" t="s">
        <v>50</v>
      </c>
      <c r="F267" s="29">
        <v>529</v>
      </c>
    </row>
    <row r="268" spans="1:6" x14ac:dyDescent="0.25">
      <c r="A268" s="9" t="s">
        <v>7</v>
      </c>
      <c r="B268" s="12" t="s">
        <v>42</v>
      </c>
      <c r="C268" s="9" t="s">
        <v>8</v>
      </c>
      <c r="D268" s="9" t="s">
        <v>9</v>
      </c>
      <c r="E268" s="24" t="s">
        <v>398</v>
      </c>
      <c r="F268" s="4">
        <v>4660.6899999999996</v>
      </c>
    </row>
    <row r="269" spans="1:6" x14ac:dyDescent="0.25">
      <c r="A269" s="9" t="s">
        <v>7</v>
      </c>
      <c r="B269" s="12" t="s">
        <v>42</v>
      </c>
      <c r="C269" s="9" t="s">
        <v>8</v>
      </c>
      <c r="D269" s="9" t="s">
        <v>9</v>
      </c>
      <c r="E269" s="24" t="s">
        <v>50</v>
      </c>
      <c r="F269" s="4">
        <v>3575.43</v>
      </c>
    </row>
    <row r="270" spans="1:6" x14ac:dyDescent="0.25">
      <c r="A270" s="9" t="s">
        <v>7</v>
      </c>
      <c r="B270" s="12" t="s">
        <v>42</v>
      </c>
      <c r="C270" s="18" t="s">
        <v>10</v>
      </c>
      <c r="D270" s="9" t="s">
        <v>11</v>
      </c>
      <c r="E270" s="24" t="s">
        <v>399</v>
      </c>
      <c r="F270" s="4">
        <v>993.93</v>
      </c>
    </row>
    <row r="271" spans="1:6" x14ac:dyDescent="0.25">
      <c r="A271" s="9" t="s">
        <v>7</v>
      </c>
      <c r="B271" s="12" t="s">
        <v>42</v>
      </c>
      <c r="C271" s="18" t="s">
        <v>10</v>
      </c>
      <c r="D271" s="9" t="s">
        <v>11</v>
      </c>
      <c r="E271" s="24" t="s">
        <v>399</v>
      </c>
      <c r="F271" s="4">
        <v>810.41</v>
      </c>
    </row>
    <row r="272" spans="1:6" x14ac:dyDescent="0.25">
      <c r="A272" s="9" t="s">
        <v>7</v>
      </c>
      <c r="B272" s="12" t="s">
        <v>42</v>
      </c>
      <c r="C272" s="18" t="s">
        <v>10</v>
      </c>
      <c r="D272" s="9" t="s">
        <v>11</v>
      </c>
      <c r="E272" s="24" t="s">
        <v>400</v>
      </c>
      <c r="F272" s="4">
        <v>663.66</v>
      </c>
    </row>
    <row r="273" spans="1:6" x14ac:dyDescent="0.25">
      <c r="A273" s="9" t="s">
        <v>7</v>
      </c>
      <c r="B273" s="12" t="s">
        <v>42</v>
      </c>
      <c r="C273" s="18" t="s">
        <v>10</v>
      </c>
      <c r="D273" s="9" t="s">
        <v>11</v>
      </c>
      <c r="E273" s="24" t="s">
        <v>71</v>
      </c>
      <c r="F273" s="4">
        <v>1085.5999999999999</v>
      </c>
    </row>
    <row r="274" spans="1:6" x14ac:dyDescent="0.25">
      <c r="A274" s="9" t="s">
        <v>7</v>
      </c>
      <c r="B274" s="12" t="s">
        <v>42</v>
      </c>
      <c r="C274" s="18" t="s">
        <v>10</v>
      </c>
      <c r="D274" s="9" t="s">
        <v>11</v>
      </c>
      <c r="E274" s="24" t="s">
        <v>303</v>
      </c>
      <c r="F274" s="4">
        <v>991.22</v>
      </c>
    </row>
    <row r="275" spans="1:6" x14ac:dyDescent="0.25">
      <c r="A275" s="9" t="s">
        <v>7</v>
      </c>
      <c r="B275" s="12" t="s">
        <v>42</v>
      </c>
      <c r="C275" s="9" t="s">
        <v>12</v>
      </c>
      <c r="D275" s="9" t="s">
        <v>13</v>
      </c>
      <c r="E275" s="24" t="s">
        <v>303</v>
      </c>
      <c r="F275" s="4">
        <v>1380.5</v>
      </c>
    </row>
    <row r="276" spans="1:6" x14ac:dyDescent="0.25">
      <c r="A276" s="9" t="s">
        <v>7</v>
      </c>
      <c r="B276" s="12" t="s">
        <v>42</v>
      </c>
      <c r="C276" s="9" t="s">
        <v>12</v>
      </c>
      <c r="D276" s="9" t="s">
        <v>13</v>
      </c>
      <c r="E276" s="8" t="s">
        <v>304</v>
      </c>
      <c r="F276" s="4">
        <v>4146.51</v>
      </c>
    </row>
    <row r="277" spans="1:6" x14ac:dyDescent="0.25">
      <c r="A277" s="9" t="s">
        <v>7</v>
      </c>
      <c r="B277" s="12" t="s">
        <v>42</v>
      </c>
      <c r="C277" s="9" t="s">
        <v>14</v>
      </c>
      <c r="D277" s="9" t="s">
        <v>96</v>
      </c>
      <c r="E277" s="24" t="s">
        <v>50</v>
      </c>
      <c r="F277" s="4">
        <v>2767.21</v>
      </c>
    </row>
    <row r="278" spans="1:6" x14ac:dyDescent="0.25">
      <c r="A278" s="9" t="s">
        <v>7</v>
      </c>
      <c r="B278" s="12" t="s">
        <v>42</v>
      </c>
      <c r="C278" s="9" t="s">
        <v>15</v>
      </c>
      <c r="D278" s="9" t="s">
        <v>16</v>
      </c>
      <c r="E278" s="8" t="s">
        <v>55</v>
      </c>
      <c r="F278" s="4">
        <v>2879.62</v>
      </c>
    </row>
    <row r="279" spans="1:6" x14ac:dyDescent="0.25">
      <c r="A279" s="9" t="s">
        <v>7</v>
      </c>
      <c r="B279" s="12" t="s">
        <v>42</v>
      </c>
      <c r="C279" s="9" t="s">
        <v>17</v>
      </c>
      <c r="D279" s="9" t="s">
        <v>18</v>
      </c>
      <c r="E279" s="8" t="s">
        <v>55</v>
      </c>
      <c r="F279" s="4">
        <v>4037.09</v>
      </c>
    </row>
    <row r="280" spans="1:6" x14ac:dyDescent="0.25">
      <c r="A280" s="9" t="s">
        <v>7</v>
      </c>
      <c r="B280" s="12" t="s">
        <v>42</v>
      </c>
      <c r="C280" s="9" t="s">
        <v>17</v>
      </c>
      <c r="D280" s="9" t="s">
        <v>18</v>
      </c>
      <c r="E280" s="8" t="s">
        <v>55</v>
      </c>
      <c r="F280" s="4">
        <v>3678.79</v>
      </c>
    </row>
    <row r="281" spans="1:6" x14ac:dyDescent="0.25">
      <c r="A281" s="9" t="s">
        <v>7</v>
      </c>
      <c r="B281" s="12" t="s">
        <v>42</v>
      </c>
      <c r="C281" s="9" t="s">
        <v>17</v>
      </c>
      <c r="D281" s="9" t="s">
        <v>18</v>
      </c>
      <c r="E281" s="8" t="s">
        <v>55</v>
      </c>
      <c r="F281" s="4">
        <v>3774.95</v>
      </c>
    </row>
    <row r="282" spans="1:6" x14ac:dyDescent="0.25">
      <c r="A282" s="9" t="s">
        <v>7</v>
      </c>
      <c r="B282" s="12" t="s">
        <v>42</v>
      </c>
      <c r="C282" s="9" t="s">
        <v>17</v>
      </c>
      <c r="D282" s="9" t="s">
        <v>18</v>
      </c>
      <c r="E282" s="8" t="s">
        <v>71</v>
      </c>
      <c r="F282" s="4">
        <v>1167.8</v>
      </c>
    </row>
    <row r="283" spans="1:6" x14ac:dyDescent="0.25">
      <c r="A283" s="9" t="s">
        <v>7</v>
      </c>
      <c r="B283" s="12" t="s">
        <v>42</v>
      </c>
      <c r="C283" s="9" t="s">
        <v>19</v>
      </c>
      <c r="D283" s="9" t="s">
        <v>9</v>
      </c>
      <c r="E283" s="8" t="s">
        <v>55</v>
      </c>
      <c r="F283" s="4">
        <v>4025.38</v>
      </c>
    </row>
    <row r="284" spans="1:6" x14ac:dyDescent="0.25">
      <c r="A284" s="9" t="s">
        <v>7</v>
      </c>
      <c r="B284" s="12" t="s">
        <v>42</v>
      </c>
      <c r="C284" s="9" t="s">
        <v>19</v>
      </c>
      <c r="D284" s="9" t="s">
        <v>9</v>
      </c>
      <c r="E284" s="8" t="s">
        <v>55</v>
      </c>
      <c r="F284" s="4">
        <v>2594.75</v>
      </c>
    </row>
    <row r="285" spans="1:6" x14ac:dyDescent="0.25">
      <c r="A285" s="9" t="s">
        <v>7</v>
      </c>
      <c r="B285" s="12" t="s">
        <v>42</v>
      </c>
      <c r="C285" s="9" t="s">
        <v>20</v>
      </c>
      <c r="D285" s="9" t="s">
        <v>21</v>
      </c>
      <c r="E285" s="8" t="s">
        <v>55</v>
      </c>
      <c r="F285" s="4">
        <v>3110.36</v>
      </c>
    </row>
    <row r="286" spans="1:6" x14ac:dyDescent="0.25">
      <c r="A286" s="9" t="s">
        <v>7</v>
      </c>
      <c r="B286" s="12" t="s">
        <v>42</v>
      </c>
      <c r="C286" s="9" t="s">
        <v>22</v>
      </c>
      <c r="D286" s="9" t="s">
        <v>23</v>
      </c>
      <c r="E286" s="8" t="s">
        <v>399</v>
      </c>
      <c r="F286" s="4">
        <v>941.2</v>
      </c>
    </row>
    <row r="287" spans="1:6" x14ac:dyDescent="0.25">
      <c r="A287" s="9" t="s">
        <v>7</v>
      </c>
      <c r="B287" s="12" t="s">
        <v>42</v>
      </c>
      <c r="C287" s="9" t="s">
        <v>22</v>
      </c>
      <c r="D287" s="9" t="s">
        <v>23</v>
      </c>
      <c r="E287" s="8" t="s">
        <v>399</v>
      </c>
      <c r="F287" s="4">
        <v>1485.99</v>
      </c>
    </row>
    <row r="288" spans="1:6" x14ac:dyDescent="0.25">
      <c r="A288" s="9" t="s">
        <v>7</v>
      </c>
      <c r="B288" s="12" t="s">
        <v>42</v>
      </c>
      <c r="C288" s="9" t="s">
        <v>22</v>
      </c>
      <c r="D288" s="9" t="s">
        <v>23</v>
      </c>
      <c r="E288" s="8" t="s">
        <v>60</v>
      </c>
      <c r="F288" s="4">
        <v>1513.58</v>
      </c>
    </row>
    <row r="289" spans="1:6" x14ac:dyDescent="0.25">
      <c r="A289" s="9" t="s">
        <v>7</v>
      </c>
      <c r="B289" s="12" t="s">
        <v>42</v>
      </c>
      <c r="C289" s="9" t="s">
        <v>22</v>
      </c>
      <c r="D289" s="9" t="s">
        <v>23</v>
      </c>
      <c r="E289" s="8" t="s">
        <v>401</v>
      </c>
      <c r="F289" s="4">
        <v>1418.88</v>
      </c>
    </row>
    <row r="290" spans="1:6" x14ac:dyDescent="0.25">
      <c r="A290" s="9" t="s">
        <v>7</v>
      </c>
      <c r="B290" s="12" t="s">
        <v>42</v>
      </c>
      <c r="C290" s="9" t="s">
        <v>22</v>
      </c>
      <c r="D290" s="9" t="s">
        <v>23</v>
      </c>
      <c r="E290" s="8" t="s">
        <v>372</v>
      </c>
      <c r="F290" s="4">
        <v>1238.53</v>
      </c>
    </row>
    <row r="291" spans="1:6" x14ac:dyDescent="0.25">
      <c r="A291" s="9" t="s">
        <v>7</v>
      </c>
      <c r="B291" s="12" t="s">
        <v>42</v>
      </c>
      <c r="C291" s="9" t="s">
        <v>22</v>
      </c>
      <c r="D291" s="9" t="s">
        <v>23</v>
      </c>
      <c r="E291" s="8" t="s">
        <v>402</v>
      </c>
      <c r="F291" s="4">
        <v>1469.68</v>
      </c>
    </row>
    <row r="292" spans="1:6" x14ac:dyDescent="0.25">
      <c r="A292" s="9" t="s">
        <v>7</v>
      </c>
      <c r="B292" s="12" t="s">
        <v>42</v>
      </c>
      <c r="C292" s="9" t="s">
        <v>22</v>
      </c>
      <c r="D292" s="9" t="s">
        <v>23</v>
      </c>
      <c r="E292" s="8" t="s">
        <v>403</v>
      </c>
      <c r="F292" s="4">
        <v>1473.68</v>
      </c>
    </row>
    <row r="293" spans="1:6" x14ac:dyDescent="0.25">
      <c r="A293" s="9" t="s">
        <v>7</v>
      </c>
      <c r="B293" s="12" t="s">
        <v>42</v>
      </c>
      <c r="C293" s="9" t="s">
        <v>22</v>
      </c>
      <c r="D293" s="9" t="s">
        <v>23</v>
      </c>
      <c r="E293" s="8" t="s">
        <v>404</v>
      </c>
      <c r="F293" s="4">
        <v>1570.5</v>
      </c>
    </row>
    <row r="294" spans="1:6" x14ac:dyDescent="0.25">
      <c r="A294" s="9" t="s">
        <v>7</v>
      </c>
      <c r="B294" s="12" t="s">
        <v>44</v>
      </c>
      <c r="C294" s="9" t="s">
        <v>24</v>
      </c>
      <c r="D294" s="8" t="s">
        <v>25</v>
      </c>
      <c r="E294" s="8" t="s">
        <v>55</v>
      </c>
      <c r="F294" s="4">
        <v>950.82</v>
      </c>
    </row>
    <row r="295" spans="1:6" x14ac:dyDescent="0.25">
      <c r="A295" s="9" t="s">
        <v>7</v>
      </c>
      <c r="B295" s="12" t="s">
        <v>44</v>
      </c>
      <c r="C295" s="9" t="s">
        <v>26</v>
      </c>
      <c r="D295" s="9" t="s">
        <v>27</v>
      </c>
      <c r="E295" s="8" t="s">
        <v>55</v>
      </c>
      <c r="F295" s="4">
        <v>4189.47</v>
      </c>
    </row>
    <row r="296" spans="1:6" x14ac:dyDescent="0.25">
      <c r="A296" s="9" t="s">
        <v>7</v>
      </c>
      <c r="B296" s="12" t="s">
        <v>44</v>
      </c>
      <c r="C296" s="17" t="s">
        <v>28</v>
      </c>
      <c r="D296" s="17" t="s">
        <v>29</v>
      </c>
      <c r="E296" s="24" t="s">
        <v>405</v>
      </c>
      <c r="F296" s="19">
        <v>3411.27</v>
      </c>
    </row>
    <row r="297" spans="1:6" x14ac:dyDescent="0.25">
      <c r="A297" s="9" t="s">
        <v>7</v>
      </c>
      <c r="B297" s="12" t="s">
        <v>44</v>
      </c>
      <c r="C297" s="9" t="s">
        <v>30</v>
      </c>
      <c r="D297" s="9" t="s">
        <v>31</v>
      </c>
      <c r="E297" s="8" t="s">
        <v>50</v>
      </c>
      <c r="F297" s="4">
        <v>2657.96</v>
      </c>
    </row>
    <row r="298" spans="1:6" x14ac:dyDescent="0.25">
      <c r="A298" s="9" t="s">
        <v>7</v>
      </c>
      <c r="B298" s="12" t="s">
        <v>44</v>
      </c>
      <c r="C298" s="9" t="s">
        <v>30</v>
      </c>
      <c r="D298" s="9" t="s">
        <v>31</v>
      </c>
      <c r="E298" s="8" t="s">
        <v>304</v>
      </c>
      <c r="F298" s="4">
        <v>1639.97</v>
      </c>
    </row>
    <row r="299" spans="1:6" x14ac:dyDescent="0.25">
      <c r="A299" s="9" t="s">
        <v>7</v>
      </c>
      <c r="B299" s="12" t="s">
        <v>44</v>
      </c>
      <c r="C299" s="9" t="s">
        <v>32</v>
      </c>
      <c r="D299" s="9" t="s">
        <v>16</v>
      </c>
      <c r="E299" s="8" t="s">
        <v>50</v>
      </c>
      <c r="F299" s="4">
        <v>1003.95</v>
      </c>
    </row>
    <row r="300" spans="1:6" x14ac:dyDescent="0.25">
      <c r="A300" s="9" t="s">
        <v>7</v>
      </c>
      <c r="B300" s="12" t="s">
        <v>44</v>
      </c>
      <c r="C300" s="17" t="s">
        <v>33</v>
      </c>
      <c r="D300" s="17" t="s">
        <v>34</v>
      </c>
      <c r="E300" s="24" t="s">
        <v>401</v>
      </c>
      <c r="F300" s="19">
        <v>1938.05</v>
      </c>
    </row>
    <row r="301" spans="1:6" x14ac:dyDescent="0.25">
      <c r="A301" s="9" t="s">
        <v>7</v>
      </c>
      <c r="B301" s="12" t="s">
        <v>44</v>
      </c>
      <c r="C301" s="17" t="s">
        <v>33</v>
      </c>
      <c r="D301" s="17" t="s">
        <v>34</v>
      </c>
      <c r="E301" s="24" t="s">
        <v>373</v>
      </c>
      <c r="F301" s="19">
        <v>2488.79</v>
      </c>
    </row>
    <row r="302" spans="1:6" x14ac:dyDescent="0.25">
      <c r="A302" s="9" t="s">
        <v>7</v>
      </c>
      <c r="B302" s="12" t="s">
        <v>44</v>
      </c>
      <c r="C302" s="9" t="s">
        <v>35</v>
      </c>
      <c r="D302" s="9" t="s">
        <v>13</v>
      </c>
      <c r="E302" s="8" t="s">
        <v>55</v>
      </c>
      <c r="F302" s="4">
        <v>3952.91</v>
      </c>
    </row>
    <row r="303" spans="1:6" x14ac:dyDescent="0.25">
      <c r="A303" s="9" t="s">
        <v>7</v>
      </c>
      <c r="B303" s="12" t="s">
        <v>44</v>
      </c>
      <c r="C303" s="9" t="s">
        <v>35</v>
      </c>
      <c r="D303" s="9" t="s">
        <v>13</v>
      </c>
      <c r="E303" s="8" t="s">
        <v>55</v>
      </c>
      <c r="F303" s="4">
        <v>3594.71</v>
      </c>
    </row>
    <row r="304" spans="1:6" x14ac:dyDescent="0.25">
      <c r="A304" s="9" t="s">
        <v>7</v>
      </c>
      <c r="B304" s="12" t="s">
        <v>44</v>
      </c>
      <c r="C304" s="9" t="s">
        <v>35</v>
      </c>
      <c r="D304" s="9" t="s">
        <v>13</v>
      </c>
      <c r="E304" s="8" t="s">
        <v>55</v>
      </c>
      <c r="F304" s="4">
        <v>2863.51</v>
      </c>
    </row>
    <row r="305" spans="1:6" x14ac:dyDescent="0.25">
      <c r="A305" s="9" t="s">
        <v>7</v>
      </c>
      <c r="B305" s="12" t="s">
        <v>44</v>
      </c>
      <c r="C305" s="9" t="s">
        <v>35</v>
      </c>
      <c r="D305" s="9" t="s">
        <v>13</v>
      </c>
      <c r="E305" s="8" t="s">
        <v>55</v>
      </c>
      <c r="F305" s="4">
        <v>3605.95</v>
      </c>
    </row>
    <row r="306" spans="1:6" x14ac:dyDescent="0.25">
      <c r="A306" s="9" t="s">
        <v>7</v>
      </c>
      <c r="B306" s="12" t="s">
        <v>44</v>
      </c>
      <c r="C306" s="9" t="s">
        <v>35</v>
      </c>
      <c r="D306" s="9" t="s">
        <v>13</v>
      </c>
      <c r="E306" s="8" t="s">
        <v>55</v>
      </c>
      <c r="F306" s="4">
        <v>3219.36</v>
      </c>
    </row>
    <row r="307" spans="1:6" x14ac:dyDescent="0.25">
      <c r="A307" s="9" t="s">
        <v>7</v>
      </c>
      <c r="B307" s="12" t="s">
        <v>44</v>
      </c>
      <c r="C307" s="17" t="s">
        <v>35</v>
      </c>
      <c r="D307" s="17" t="s">
        <v>13</v>
      </c>
      <c r="E307" s="24" t="s">
        <v>71</v>
      </c>
      <c r="F307" s="19">
        <v>1498.42</v>
      </c>
    </row>
    <row r="308" spans="1:6" x14ac:dyDescent="0.25">
      <c r="A308" s="9" t="s">
        <v>7</v>
      </c>
      <c r="B308" s="12" t="s">
        <v>44</v>
      </c>
      <c r="C308" s="9" t="s">
        <v>36</v>
      </c>
      <c r="D308" s="9" t="s">
        <v>37</v>
      </c>
      <c r="E308" s="8" t="s">
        <v>303</v>
      </c>
      <c r="F308" s="4">
        <v>1941.3</v>
      </c>
    </row>
    <row r="309" spans="1:6" x14ac:dyDescent="0.25">
      <c r="A309" s="9" t="s">
        <v>7</v>
      </c>
      <c r="B309" s="12" t="s">
        <v>44</v>
      </c>
      <c r="C309" s="9" t="s">
        <v>36</v>
      </c>
      <c r="D309" s="9" t="s">
        <v>37</v>
      </c>
      <c r="E309" s="8" t="s">
        <v>304</v>
      </c>
      <c r="F309" s="4">
        <v>2212.02</v>
      </c>
    </row>
    <row r="310" spans="1:6" x14ac:dyDescent="0.25">
      <c r="A310" s="9" t="s">
        <v>7</v>
      </c>
      <c r="B310" s="12" t="s">
        <v>44</v>
      </c>
      <c r="C310" s="9" t="s">
        <v>38</v>
      </c>
      <c r="D310" s="9" t="s">
        <v>9</v>
      </c>
      <c r="E310" s="8" t="s">
        <v>55</v>
      </c>
      <c r="F310" s="4">
        <v>3476.19</v>
      </c>
    </row>
    <row r="311" spans="1:6" x14ac:dyDescent="0.25">
      <c r="A311" s="9" t="s">
        <v>7</v>
      </c>
      <c r="B311" s="12" t="s">
        <v>44</v>
      </c>
      <c r="C311" s="9" t="s">
        <v>39</v>
      </c>
      <c r="D311" s="9" t="s">
        <v>40</v>
      </c>
      <c r="E311" s="8" t="s">
        <v>303</v>
      </c>
      <c r="F311" s="4">
        <v>4187.7</v>
      </c>
    </row>
    <row r="312" spans="1:6" x14ac:dyDescent="0.25">
      <c r="A312" s="9" t="s">
        <v>7</v>
      </c>
      <c r="B312" s="12" t="s">
        <v>44</v>
      </c>
      <c r="C312" s="9" t="s">
        <v>39</v>
      </c>
      <c r="D312" s="9" t="s">
        <v>40</v>
      </c>
      <c r="E312" s="8" t="s">
        <v>302</v>
      </c>
      <c r="F312" s="4">
        <v>4358.57</v>
      </c>
    </row>
    <row r="313" spans="1:6" x14ac:dyDescent="0.25">
      <c r="A313" s="9" t="s">
        <v>147</v>
      </c>
      <c r="B313" s="6" t="s">
        <v>42</v>
      </c>
      <c r="C313" s="8" t="s">
        <v>145</v>
      </c>
      <c r="D313" s="8" t="s">
        <v>282</v>
      </c>
      <c r="E313" s="8" t="s">
        <v>50</v>
      </c>
      <c r="F313" s="1">
        <v>3750</v>
      </c>
    </row>
    <row r="314" spans="1:6" x14ac:dyDescent="0.25">
      <c r="A314" s="9" t="s">
        <v>147</v>
      </c>
      <c r="B314" s="6" t="s">
        <v>44</v>
      </c>
      <c r="C314" s="8" t="s">
        <v>146</v>
      </c>
      <c r="D314" s="20" t="s">
        <v>187</v>
      </c>
      <c r="E314" s="25" t="s">
        <v>188</v>
      </c>
      <c r="F314" s="1">
        <v>0</v>
      </c>
    </row>
    <row r="315" spans="1:6" x14ac:dyDescent="0.25">
      <c r="A315" s="27" t="s">
        <v>344</v>
      </c>
      <c r="B315" s="3" t="s">
        <v>42</v>
      </c>
      <c r="C315" s="27" t="s">
        <v>329</v>
      </c>
      <c r="D315" s="11" t="s">
        <v>9</v>
      </c>
      <c r="E315" s="26" t="s">
        <v>300</v>
      </c>
      <c r="F315" s="29">
        <v>2900</v>
      </c>
    </row>
    <row r="316" spans="1:6" x14ac:dyDescent="0.25">
      <c r="A316" s="27" t="s">
        <v>344</v>
      </c>
      <c r="B316" s="3" t="s">
        <v>42</v>
      </c>
      <c r="C316" s="27" t="s">
        <v>318</v>
      </c>
      <c r="D316" s="11" t="s">
        <v>93</v>
      </c>
      <c r="E316" s="26" t="s">
        <v>300</v>
      </c>
      <c r="F316" s="29">
        <v>2500</v>
      </c>
    </row>
    <row r="317" spans="1:6" x14ac:dyDescent="0.25">
      <c r="A317" s="27" t="s">
        <v>344</v>
      </c>
      <c r="B317" s="3" t="s">
        <v>42</v>
      </c>
      <c r="C317" s="27" t="s">
        <v>318</v>
      </c>
      <c r="D317" s="11" t="s">
        <v>93</v>
      </c>
      <c r="E317" s="26" t="s">
        <v>53</v>
      </c>
      <c r="F317" s="29">
        <v>1970</v>
      </c>
    </row>
    <row r="318" spans="1:6" x14ac:dyDescent="0.25">
      <c r="A318" s="27" t="s">
        <v>344</v>
      </c>
      <c r="B318" s="3" t="s">
        <v>42</v>
      </c>
      <c r="C318" s="27" t="s">
        <v>318</v>
      </c>
      <c r="D318" s="11" t="s">
        <v>93</v>
      </c>
      <c r="E318" s="26" t="s">
        <v>53</v>
      </c>
      <c r="F318" s="29">
        <v>3770</v>
      </c>
    </row>
    <row r="319" spans="1:6" x14ac:dyDescent="0.25">
      <c r="A319" s="27" t="s">
        <v>344</v>
      </c>
      <c r="B319" s="3" t="s">
        <v>42</v>
      </c>
      <c r="C319" s="27" t="s">
        <v>330</v>
      </c>
      <c r="D319" s="11" t="s">
        <v>331</v>
      </c>
      <c r="E319" s="26" t="s">
        <v>399</v>
      </c>
      <c r="F319" s="29">
        <v>1220</v>
      </c>
    </row>
    <row r="320" spans="1:6" x14ac:dyDescent="0.25">
      <c r="A320" s="27" t="s">
        <v>344</v>
      </c>
      <c r="B320" s="3" t="s">
        <v>42</v>
      </c>
      <c r="C320" s="27" t="s">
        <v>332</v>
      </c>
      <c r="D320" s="11" t="s">
        <v>16</v>
      </c>
      <c r="E320" s="26" t="s">
        <v>406</v>
      </c>
      <c r="F320" s="29">
        <v>1280</v>
      </c>
    </row>
    <row r="321" spans="1:6" x14ac:dyDescent="0.25">
      <c r="A321" s="27" t="s">
        <v>344</v>
      </c>
      <c r="B321" s="3" t="s">
        <v>42</v>
      </c>
      <c r="C321" s="27" t="s">
        <v>332</v>
      </c>
      <c r="D321" s="11" t="s">
        <v>16</v>
      </c>
      <c r="E321" s="26" t="s">
        <v>407</v>
      </c>
      <c r="F321" s="29">
        <v>1300</v>
      </c>
    </row>
    <row r="322" spans="1:6" x14ac:dyDescent="0.25">
      <c r="A322" s="27" t="s">
        <v>344</v>
      </c>
      <c r="B322" s="3" t="s">
        <v>42</v>
      </c>
      <c r="C322" s="27" t="s">
        <v>332</v>
      </c>
      <c r="D322" s="11" t="s">
        <v>16</v>
      </c>
      <c r="E322" s="26" t="s">
        <v>373</v>
      </c>
      <c r="F322" s="29">
        <v>1350</v>
      </c>
    </row>
    <row r="323" spans="1:6" x14ac:dyDescent="0.25">
      <c r="A323" s="27" t="s">
        <v>344</v>
      </c>
      <c r="B323" s="3" t="s">
        <v>42</v>
      </c>
      <c r="C323" s="27" t="s">
        <v>332</v>
      </c>
      <c r="D323" s="11" t="s">
        <v>16</v>
      </c>
      <c r="E323" s="26" t="s">
        <v>373</v>
      </c>
      <c r="F323" s="29">
        <v>1320</v>
      </c>
    </row>
    <row r="324" spans="1:6" x14ac:dyDescent="0.25">
      <c r="A324" s="27" t="s">
        <v>344</v>
      </c>
      <c r="B324" s="3" t="s">
        <v>42</v>
      </c>
      <c r="C324" s="27" t="s">
        <v>332</v>
      </c>
      <c r="D324" s="11" t="s">
        <v>16</v>
      </c>
      <c r="E324" s="26" t="s">
        <v>408</v>
      </c>
      <c r="F324" s="29">
        <v>1240</v>
      </c>
    </row>
    <row r="325" spans="1:6" x14ac:dyDescent="0.25">
      <c r="A325" s="27" t="s">
        <v>344</v>
      </c>
      <c r="B325" s="3" t="s">
        <v>42</v>
      </c>
      <c r="C325" s="27" t="s">
        <v>333</v>
      </c>
      <c r="D325" s="11" t="s">
        <v>321</v>
      </c>
      <c r="E325" s="26" t="s">
        <v>300</v>
      </c>
      <c r="F325" s="29">
        <v>600</v>
      </c>
    </row>
    <row r="326" spans="1:6" x14ac:dyDescent="0.25">
      <c r="A326" s="27" t="s">
        <v>344</v>
      </c>
      <c r="B326" s="3" t="s">
        <v>42</v>
      </c>
      <c r="C326" s="27" t="s">
        <v>333</v>
      </c>
      <c r="D326" s="11" t="s">
        <v>321</v>
      </c>
      <c r="E326" s="26" t="s">
        <v>53</v>
      </c>
      <c r="F326" s="29">
        <v>300</v>
      </c>
    </row>
    <row r="327" spans="1:6" x14ac:dyDescent="0.25">
      <c r="A327" s="27" t="s">
        <v>344</v>
      </c>
      <c r="B327" s="3" t="s">
        <v>42</v>
      </c>
      <c r="C327" s="27" t="s">
        <v>333</v>
      </c>
      <c r="D327" s="11" t="s">
        <v>321</v>
      </c>
      <c r="E327" s="26" t="s">
        <v>299</v>
      </c>
      <c r="F327" s="29">
        <v>450</v>
      </c>
    </row>
    <row r="328" spans="1:6" x14ac:dyDescent="0.25">
      <c r="A328" s="27" t="s">
        <v>344</v>
      </c>
      <c r="B328" s="3" t="s">
        <v>42</v>
      </c>
      <c r="C328" s="27" t="s">
        <v>333</v>
      </c>
      <c r="D328" s="11" t="s">
        <v>321</v>
      </c>
      <c r="E328" s="26" t="s">
        <v>136</v>
      </c>
      <c r="F328" s="29">
        <v>1000</v>
      </c>
    </row>
    <row r="329" spans="1:6" x14ac:dyDescent="0.25">
      <c r="A329" s="27" t="s">
        <v>344</v>
      </c>
      <c r="B329" s="3" t="s">
        <v>42</v>
      </c>
      <c r="C329" s="27" t="s">
        <v>334</v>
      </c>
      <c r="D329" s="11" t="s">
        <v>335</v>
      </c>
      <c r="E329" s="26" t="s">
        <v>299</v>
      </c>
      <c r="F329" s="29">
        <v>3870</v>
      </c>
    </row>
    <row r="330" spans="1:6" x14ac:dyDescent="0.25">
      <c r="A330" s="27" t="s">
        <v>344</v>
      </c>
      <c r="B330" s="3" t="s">
        <v>42</v>
      </c>
      <c r="C330" s="27" t="s">
        <v>322</v>
      </c>
      <c r="D330" s="11" t="s">
        <v>13</v>
      </c>
      <c r="E330" s="26" t="s">
        <v>55</v>
      </c>
      <c r="F330" s="29">
        <v>2580</v>
      </c>
    </row>
    <row r="331" spans="1:6" x14ac:dyDescent="0.25">
      <c r="A331" s="27" t="s">
        <v>344</v>
      </c>
      <c r="B331" s="3" t="s">
        <v>42</v>
      </c>
      <c r="C331" s="27" t="s">
        <v>46</v>
      </c>
      <c r="D331" s="11" t="s">
        <v>18</v>
      </c>
      <c r="E331" s="26" t="s">
        <v>55</v>
      </c>
      <c r="F331" s="29">
        <v>3660</v>
      </c>
    </row>
    <row r="332" spans="1:6" x14ac:dyDescent="0.25">
      <c r="A332" s="27" t="s">
        <v>344</v>
      </c>
      <c r="B332" s="3" t="s">
        <v>42</v>
      </c>
      <c r="C332" s="27" t="s">
        <v>46</v>
      </c>
      <c r="D332" s="11" t="s">
        <v>18</v>
      </c>
      <c r="E332" s="26" t="s">
        <v>55</v>
      </c>
      <c r="F332" s="29">
        <v>2800</v>
      </c>
    </row>
    <row r="333" spans="1:6" x14ac:dyDescent="0.25">
      <c r="A333" s="27" t="s">
        <v>344</v>
      </c>
      <c r="B333" s="3" t="s">
        <v>42</v>
      </c>
      <c r="C333" s="27" t="s">
        <v>46</v>
      </c>
      <c r="D333" s="11" t="s">
        <v>18</v>
      </c>
      <c r="E333" s="26" t="s">
        <v>55</v>
      </c>
      <c r="F333" s="29">
        <v>3300</v>
      </c>
    </row>
    <row r="334" spans="1:6" x14ac:dyDescent="0.25">
      <c r="A334" s="27" t="s">
        <v>344</v>
      </c>
      <c r="B334" s="3" t="s">
        <v>42</v>
      </c>
      <c r="C334" s="27" t="s">
        <v>336</v>
      </c>
      <c r="D334" s="11" t="s">
        <v>337</v>
      </c>
      <c r="E334" s="26" t="s">
        <v>53</v>
      </c>
      <c r="F334" s="29">
        <v>3800</v>
      </c>
    </row>
    <row r="335" spans="1:6" x14ac:dyDescent="0.25">
      <c r="A335" s="27" t="s">
        <v>344</v>
      </c>
      <c r="B335" s="3" t="s">
        <v>42</v>
      </c>
      <c r="C335" s="27" t="s">
        <v>338</v>
      </c>
      <c r="D335" s="11" t="s">
        <v>37</v>
      </c>
      <c r="E335" s="26" t="s">
        <v>409</v>
      </c>
      <c r="F335" s="29">
        <f>3512+1135</f>
        <v>4647</v>
      </c>
    </row>
    <row r="336" spans="1:6" x14ac:dyDescent="0.25">
      <c r="A336" s="27" t="s">
        <v>344</v>
      </c>
      <c r="B336" s="3" t="s">
        <v>42</v>
      </c>
      <c r="C336" s="27" t="s">
        <v>339</v>
      </c>
      <c r="D336" s="11" t="s">
        <v>184</v>
      </c>
      <c r="E336" s="26" t="s">
        <v>410</v>
      </c>
      <c r="F336" s="29">
        <v>4000</v>
      </c>
    </row>
    <row r="337" spans="1:6" x14ac:dyDescent="0.25">
      <c r="A337" s="27" t="s">
        <v>344</v>
      </c>
      <c r="B337" s="3" t="s">
        <v>42</v>
      </c>
      <c r="C337" s="27" t="s">
        <v>340</v>
      </c>
      <c r="D337" s="11" t="s">
        <v>9</v>
      </c>
      <c r="E337" s="26" t="s">
        <v>60</v>
      </c>
      <c r="F337" s="29">
        <f>320+81+2150+1466</f>
        <v>4017</v>
      </c>
    </row>
    <row r="338" spans="1:6" x14ac:dyDescent="0.25">
      <c r="A338" s="27" t="s">
        <v>344</v>
      </c>
      <c r="B338" s="3" t="s">
        <v>42</v>
      </c>
      <c r="C338" s="27" t="s">
        <v>341</v>
      </c>
      <c r="D338" s="11" t="s">
        <v>16</v>
      </c>
      <c r="E338" s="26" t="s">
        <v>53</v>
      </c>
      <c r="F338" s="29">
        <v>1680</v>
      </c>
    </row>
    <row r="339" spans="1:6" x14ac:dyDescent="0.25">
      <c r="A339" s="27" t="s">
        <v>344</v>
      </c>
      <c r="B339" s="3" t="s">
        <v>42</v>
      </c>
      <c r="C339" s="27" t="s">
        <v>341</v>
      </c>
      <c r="D339" s="11" t="s">
        <v>16</v>
      </c>
      <c r="E339" s="26" t="s">
        <v>53</v>
      </c>
      <c r="F339" s="29">
        <v>1620</v>
      </c>
    </row>
    <row r="340" spans="1:6" x14ac:dyDescent="0.25">
      <c r="A340" s="27" t="s">
        <v>344</v>
      </c>
      <c r="B340" s="3" t="s">
        <v>42</v>
      </c>
      <c r="C340" s="27" t="s">
        <v>63</v>
      </c>
      <c r="D340" s="11" t="s">
        <v>21</v>
      </c>
      <c r="E340" s="26" t="s">
        <v>55</v>
      </c>
      <c r="F340" s="29">
        <v>3800</v>
      </c>
    </row>
    <row r="341" spans="1:6" x14ac:dyDescent="0.25">
      <c r="A341" s="27" t="s">
        <v>344</v>
      </c>
      <c r="B341" s="3" t="s">
        <v>42</v>
      </c>
      <c r="C341" s="27" t="s">
        <v>63</v>
      </c>
      <c r="D341" s="11" t="s">
        <v>21</v>
      </c>
      <c r="E341" s="26" t="s">
        <v>55</v>
      </c>
      <c r="F341" s="29">
        <v>3400</v>
      </c>
    </row>
    <row r="342" spans="1:6" x14ac:dyDescent="0.25">
      <c r="A342" s="27" t="s">
        <v>344</v>
      </c>
      <c r="B342" s="3" t="s">
        <v>42</v>
      </c>
      <c r="C342" s="27" t="s">
        <v>342</v>
      </c>
      <c r="D342" s="11" t="s">
        <v>16</v>
      </c>
      <c r="E342" s="26" t="s">
        <v>411</v>
      </c>
      <c r="F342" s="29">
        <v>1600</v>
      </c>
    </row>
    <row r="343" spans="1:6" x14ac:dyDescent="0.25">
      <c r="A343" s="27" t="s">
        <v>344</v>
      </c>
      <c r="B343" s="3" t="s">
        <v>42</v>
      </c>
      <c r="C343" s="27" t="s">
        <v>327</v>
      </c>
      <c r="D343" s="11" t="s">
        <v>343</v>
      </c>
      <c r="E343" s="26" t="s">
        <v>406</v>
      </c>
      <c r="F343" s="29">
        <v>2260</v>
      </c>
    </row>
    <row r="344" spans="1:6" x14ac:dyDescent="0.25">
      <c r="A344" s="27" t="s">
        <v>344</v>
      </c>
      <c r="B344" s="3" t="s">
        <v>42</v>
      </c>
      <c r="C344" s="27" t="s">
        <v>328</v>
      </c>
      <c r="D344" s="11" t="s">
        <v>9</v>
      </c>
      <c r="E344" s="26" t="s">
        <v>299</v>
      </c>
      <c r="F344" s="29">
        <v>4900</v>
      </c>
    </row>
    <row r="345" spans="1:6" x14ac:dyDescent="0.25">
      <c r="A345" s="27" t="s">
        <v>344</v>
      </c>
      <c r="B345" s="28" t="s">
        <v>44</v>
      </c>
      <c r="C345" s="27" t="s">
        <v>318</v>
      </c>
      <c r="D345" s="11" t="s">
        <v>27</v>
      </c>
      <c r="E345" s="26" t="s">
        <v>300</v>
      </c>
      <c r="F345" s="29">
        <v>2000</v>
      </c>
    </row>
    <row r="346" spans="1:6" x14ac:dyDescent="0.25">
      <c r="A346" s="27" t="s">
        <v>344</v>
      </c>
      <c r="B346" s="28" t="s">
        <v>44</v>
      </c>
      <c r="C346" s="27" t="s">
        <v>318</v>
      </c>
      <c r="D346" s="11" t="s">
        <v>27</v>
      </c>
      <c r="E346" s="26" t="s">
        <v>53</v>
      </c>
      <c r="F346" s="29">
        <v>3100</v>
      </c>
    </row>
    <row r="347" spans="1:6" x14ac:dyDescent="0.25">
      <c r="A347" s="27" t="s">
        <v>344</v>
      </c>
      <c r="B347" s="28" t="s">
        <v>44</v>
      </c>
      <c r="C347" s="27" t="s">
        <v>319</v>
      </c>
      <c r="D347" s="11" t="s">
        <v>29</v>
      </c>
      <c r="E347" s="26" t="s">
        <v>412</v>
      </c>
      <c r="F347" s="29">
        <v>1650</v>
      </c>
    </row>
    <row r="348" spans="1:6" x14ac:dyDescent="0.25">
      <c r="A348" s="27" t="s">
        <v>344</v>
      </c>
      <c r="B348" s="28" t="s">
        <v>44</v>
      </c>
      <c r="C348" s="27" t="s">
        <v>319</v>
      </c>
      <c r="D348" s="11" t="s">
        <v>29</v>
      </c>
      <c r="E348" s="26" t="s">
        <v>390</v>
      </c>
      <c r="F348" s="29">
        <v>1620</v>
      </c>
    </row>
    <row r="349" spans="1:6" x14ac:dyDescent="0.25">
      <c r="A349" s="27" t="s">
        <v>344</v>
      </c>
      <c r="B349" s="28" t="s">
        <v>44</v>
      </c>
      <c r="C349" s="27" t="s">
        <v>319</v>
      </c>
      <c r="D349" s="11" t="s">
        <v>29</v>
      </c>
      <c r="E349" s="26" t="s">
        <v>407</v>
      </c>
      <c r="F349" s="29">
        <v>1700</v>
      </c>
    </row>
    <row r="350" spans="1:6" x14ac:dyDescent="0.25">
      <c r="A350" s="27" t="s">
        <v>344</v>
      </c>
      <c r="B350" s="28" t="s">
        <v>44</v>
      </c>
      <c r="C350" s="27" t="s">
        <v>319</v>
      </c>
      <c r="D350" s="11" t="s">
        <v>29</v>
      </c>
      <c r="E350" s="26" t="s">
        <v>373</v>
      </c>
      <c r="F350" s="29">
        <v>1682</v>
      </c>
    </row>
    <row r="351" spans="1:6" x14ac:dyDescent="0.25">
      <c r="A351" s="27" t="s">
        <v>344</v>
      </c>
      <c r="B351" s="28" t="s">
        <v>44</v>
      </c>
      <c r="C351" s="27" t="s">
        <v>319</v>
      </c>
      <c r="D351" s="11" t="s">
        <v>29</v>
      </c>
      <c r="E351" s="26" t="s">
        <v>391</v>
      </c>
      <c r="F351" s="29">
        <v>1620</v>
      </c>
    </row>
    <row r="352" spans="1:6" x14ac:dyDescent="0.25">
      <c r="A352" s="27" t="s">
        <v>344</v>
      </c>
      <c r="B352" s="28" t="s">
        <v>44</v>
      </c>
      <c r="C352" s="27" t="s">
        <v>320</v>
      </c>
      <c r="D352" s="11" t="s">
        <v>321</v>
      </c>
      <c r="E352" s="26" t="s">
        <v>300</v>
      </c>
      <c r="F352" s="29">
        <v>1000</v>
      </c>
    </row>
    <row r="353" spans="1:6" x14ac:dyDescent="0.25">
      <c r="A353" s="27" t="s">
        <v>344</v>
      </c>
      <c r="B353" s="28" t="s">
        <v>44</v>
      </c>
      <c r="C353" s="27" t="s">
        <v>320</v>
      </c>
      <c r="D353" s="11" t="s">
        <v>321</v>
      </c>
      <c r="E353" s="26" t="s">
        <v>53</v>
      </c>
      <c r="F353" s="29">
        <v>900</v>
      </c>
    </row>
    <row r="354" spans="1:6" x14ac:dyDescent="0.25">
      <c r="A354" s="27" t="s">
        <v>344</v>
      </c>
      <c r="B354" s="28" t="s">
        <v>44</v>
      </c>
      <c r="C354" s="27" t="s">
        <v>322</v>
      </c>
      <c r="D354" s="11" t="s">
        <v>16</v>
      </c>
      <c r="E354" s="26" t="s">
        <v>55</v>
      </c>
      <c r="F354" s="29">
        <v>2750</v>
      </c>
    </row>
    <row r="355" spans="1:6" x14ac:dyDescent="0.25">
      <c r="A355" s="27" t="s">
        <v>344</v>
      </c>
      <c r="B355" s="28" t="s">
        <v>44</v>
      </c>
      <c r="C355" s="27" t="s">
        <v>46</v>
      </c>
      <c r="D355" s="11" t="s">
        <v>13</v>
      </c>
      <c r="E355" s="26" t="s">
        <v>55</v>
      </c>
      <c r="F355" s="29">
        <v>1900</v>
      </c>
    </row>
    <row r="356" spans="1:6" x14ac:dyDescent="0.25">
      <c r="A356" s="27" t="s">
        <v>344</v>
      </c>
      <c r="B356" s="28" t="s">
        <v>44</v>
      </c>
      <c r="C356" s="27" t="s">
        <v>46</v>
      </c>
      <c r="D356" s="11" t="s">
        <v>13</v>
      </c>
      <c r="E356" s="26" t="s">
        <v>55</v>
      </c>
      <c r="F356" s="29">
        <v>3440</v>
      </c>
    </row>
    <row r="357" spans="1:6" x14ac:dyDescent="0.25">
      <c r="A357" s="27" t="s">
        <v>344</v>
      </c>
      <c r="B357" s="28" t="s">
        <v>44</v>
      </c>
      <c r="C357" s="27" t="s">
        <v>46</v>
      </c>
      <c r="D357" s="11" t="s">
        <v>13</v>
      </c>
      <c r="E357" s="26" t="s">
        <v>55</v>
      </c>
      <c r="F357" s="29">
        <v>2575</v>
      </c>
    </row>
    <row r="358" spans="1:6" x14ac:dyDescent="0.25">
      <c r="A358" s="27" t="s">
        <v>344</v>
      </c>
      <c r="B358" s="28" t="s">
        <v>44</v>
      </c>
      <c r="C358" s="27" t="s">
        <v>46</v>
      </c>
      <c r="D358" s="11" t="s">
        <v>13</v>
      </c>
      <c r="E358" s="26" t="s">
        <v>55</v>
      </c>
      <c r="F358" s="29">
        <v>4000</v>
      </c>
    </row>
    <row r="359" spans="1:6" x14ac:dyDescent="0.25">
      <c r="A359" s="27" t="s">
        <v>344</v>
      </c>
      <c r="B359" s="28" t="s">
        <v>44</v>
      </c>
      <c r="C359" s="27" t="s">
        <v>46</v>
      </c>
      <c r="D359" s="11" t="s">
        <v>13</v>
      </c>
      <c r="E359" s="26" t="s">
        <v>55</v>
      </c>
      <c r="F359" s="29">
        <v>3500</v>
      </c>
    </row>
    <row r="360" spans="1:6" x14ac:dyDescent="0.25">
      <c r="A360" s="27" t="s">
        <v>344</v>
      </c>
      <c r="B360" s="28" t="s">
        <v>44</v>
      </c>
      <c r="C360" s="27" t="s">
        <v>323</v>
      </c>
      <c r="D360" s="8" t="s">
        <v>294</v>
      </c>
      <c r="E360" s="26" t="s">
        <v>299</v>
      </c>
      <c r="F360" s="29">
        <v>2590</v>
      </c>
    </row>
    <row r="361" spans="1:6" x14ac:dyDescent="0.25">
      <c r="A361" s="27" t="s">
        <v>344</v>
      </c>
      <c r="B361" s="28" t="s">
        <v>44</v>
      </c>
      <c r="C361" s="27" t="s">
        <v>324</v>
      </c>
      <c r="D361" s="11" t="s">
        <v>325</v>
      </c>
      <c r="E361" s="26" t="s">
        <v>410</v>
      </c>
      <c r="F361" s="29">
        <f>167.39+1468.54+546</f>
        <v>2181.9299999999998</v>
      </c>
    </row>
    <row r="362" spans="1:6" x14ac:dyDescent="0.25">
      <c r="A362" s="27" t="s">
        <v>344</v>
      </c>
      <c r="B362" s="28" t="s">
        <v>44</v>
      </c>
      <c r="C362" s="27" t="s">
        <v>326</v>
      </c>
      <c r="D362" s="11" t="s">
        <v>125</v>
      </c>
      <c r="E362" s="26" t="s">
        <v>300</v>
      </c>
      <c r="F362" s="29">
        <v>2550</v>
      </c>
    </row>
    <row r="363" spans="1:6" x14ac:dyDescent="0.25">
      <c r="A363" s="27" t="s">
        <v>344</v>
      </c>
      <c r="B363" s="28" t="s">
        <v>44</v>
      </c>
      <c r="C363" s="27" t="s">
        <v>63</v>
      </c>
      <c r="D363" s="11" t="s">
        <v>116</v>
      </c>
      <c r="E363" s="26" t="s">
        <v>55</v>
      </c>
      <c r="F363" s="29">
        <v>3700</v>
      </c>
    </row>
    <row r="364" spans="1:6" x14ac:dyDescent="0.25">
      <c r="A364" s="27" t="s">
        <v>344</v>
      </c>
      <c r="B364" s="28" t="s">
        <v>44</v>
      </c>
      <c r="C364" s="27" t="s">
        <v>327</v>
      </c>
      <c r="D364" s="11" t="s">
        <v>96</v>
      </c>
      <c r="E364" s="26" t="s">
        <v>406</v>
      </c>
      <c r="F364" s="29">
        <v>2160</v>
      </c>
    </row>
    <row r="365" spans="1:6" x14ac:dyDescent="0.25">
      <c r="A365" s="27" t="s">
        <v>344</v>
      </c>
      <c r="B365" s="28" t="s">
        <v>44</v>
      </c>
      <c r="C365" s="27" t="s">
        <v>328</v>
      </c>
      <c r="D365" s="11" t="s">
        <v>9</v>
      </c>
      <c r="E365" s="26" t="s">
        <v>299</v>
      </c>
      <c r="F365" s="29">
        <v>5100</v>
      </c>
    </row>
    <row r="366" spans="1:6" x14ac:dyDescent="0.25">
      <c r="A366" s="27" t="s">
        <v>365</v>
      </c>
      <c r="B366" s="28" t="s">
        <v>42</v>
      </c>
      <c r="C366" s="27" t="s">
        <v>367</v>
      </c>
      <c r="D366" s="20" t="s">
        <v>187</v>
      </c>
      <c r="E366" s="25" t="s">
        <v>188</v>
      </c>
      <c r="F366" s="29">
        <v>0</v>
      </c>
    </row>
    <row r="367" spans="1:6" x14ac:dyDescent="0.25">
      <c r="A367" s="27" t="s">
        <v>365</v>
      </c>
      <c r="B367" s="28" t="s">
        <v>44</v>
      </c>
      <c r="C367" s="27" t="s">
        <v>367</v>
      </c>
      <c r="D367" s="20" t="s">
        <v>187</v>
      </c>
      <c r="E367" s="25" t="s">
        <v>188</v>
      </c>
      <c r="F367" s="29">
        <v>0</v>
      </c>
    </row>
    <row r="368" spans="1:6" x14ac:dyDescent="0.25">
      <c r="A368" s="9" t="s">
        <v>110</v>
      </c>
      <c r="B368" s="12" t="s">
        <v>42</v>
      </c>
      <c r="C368" s="8" t="s">
        <v>81</v>
      </c>
      <c r="D368" s="8" t="s">
        <v>25</v>
      </c>
      <c r="E368" s="8" t="s">
        <v>55</v>
      </c>
      <c r="F368" s="2">
        <v>1365.84</v>
      </c>
    </row>
    <row r="369" spans="1:6" x14ac:dyDescent="0.25">
      <c r="A369" s="9" t="s">
        <v>110</v>
      </c>
      <c r="B369" s="6" t="s">
        <v>42</v>
      </c>
      <c r="C369" s="8" t="s">
        <v>81</v>
      </c>
      <c r="D369" s="8" t="s">
        <v>25</v>
      </c>
      <c r="E369" s="8" t="s">
        <v>55</v>
      </c>
      <c r="F369" s="2">
        <v>1249.9000000000001</v>
      </c>
    </row>
    <row r="370" spans="1:6" x14ac:dyDescent="0.25">
      <c r="A370" s="9" t="s">
        <v>110</v>
      </c>
      <c r="B370" s="6" t="s">
        <v>42</v>
      </c>
      <c r="C370" s="8" t="s">
        <v>81</v>
      </c>
      <c r="D370" s="8" t="s">
        <v>25</v>
      </c>
      <c r="E370" s="8" t="s">
        <v>55</v>
      </c>
      <c r="F370" s="2">
        <v>1139.22</v>
      </c>
    </row>
    <row r="371" spans="1:6" x14ac:dyDescent="0.25">
      <c r="A371" s="9" t="s">
        <v>110</v>
      </c>
      <c r="B371" s="6" t="s">
        <v>42</v>
      </c>
      <c r="C371" s="8" t="s">
        <v>81</v>
      </c>
      <c r="D371" s="8" t="s">
        <v>25</v>
      </c>
      <c r="E371" s="8" t="s">
        <v>55</v>
      </c>
      <c r="F371" s="2">
        <v>1401.08</v>
      </c>
    </row>
    <row r="372" spans="1:6" x14ac:dyDescent="0.25">
      <c r="A372" s="9" t="s">
        <v>110</v>
      </c>
      <c r="B372" s="12" t="s">
        <v>44</v>
      </c>
      <c r="C372" s="8" t="s">
        <v>111</v>
      </c>
      <c r="D372" s="8" t="s">
        <v>13</v>
      </c>
      <c r="E372" s="8" t="s">
        <v>55</v>
      </c>
      <c r="F372" s="2">
        <v>2373.98</v>
      </c>
    </row>
    <row r="373" spans="1:6" x14ac:dyDescent="0.25">
      <c r="A373" s="9" t="s">
        <v>110</v>
      </c>
      <c r="B373" s="6" t="s">
        <v>44</v>
      </c>
      <c r="C373" s="8" t="s">
        <v>112</v>
      </c>
      <c r="D373" s="8" t="s">
        <v>13</v>
      </c>
      <c r="E373" s="8" t="s">
        <v>55</v>
      </c>
      <c r="F373" s="2">
        <v>3604.48</v>
      </c>
    </row>
    <row r="374" spans="1:6" x14ac:dyDescent="0.25">
      <c r="A374" s="9" t="s">
        <v>110</v>
      </c>
      <c r="B374" s="6" t="s">
        <v>44</v>
      </c>
      <c r="C374" s="8" t="s">
        <v>112</v>
      </c>
      <c r="D374" s="8" t="s">
        <v>13</v>
      </c>
      <c r="E374" s="8" t="s">
        <v>55</v>
      </c>
      <c r="F374" s="2">
        <v>3721.43</v>
      </c>
    </row>
    <row r="375" spans="1:6" x14ac:dyDescent="0.25">
      <c r="A375" s="9" t="s">
        <v>110</v>
      </c>
      <c r="B375" s="6" t="s">
        <v>44</v>
      </c>
      <c r="C375" s="8" t="s">
        <v>112</v>
      </c>
      <c r="D375" s="8" t="s">
        <v>13</v>
      </c>
      <c r="E375" s="8" t="s">
        <v>55</v>
      </c>
      <c r="F375" s="2">
        <v>3132.8</v>
      </c>
    </row>
    <row r="376" spans="1:6" x14ac:dyDescent="0.25">
      <c r="A376" s="9" t="s">
        <v>110</v>
      </c>
      <c r="B376" s="12" t="s">
        <v>44</v>
      </c>
      <c r="C376" s="8" t="s">
        <v>113</v>
      </c>
      <c r="D376" s="8" t="s">
        <v>25</v>
      </c>
      <c r="E376" s="8" t="s">
        <v>55</v>
      </c>
      <c r="F376" s="2">
        <v>941.38</v>
      </c>
    </row>
    <row r="377" spans="1:6" x14ac:dyDescent="0.25">
      <c r="A377" s="9" t="s">
        <v>110</v>
      </c>
      <c r="B377" s="6" t="s">
        <v>44</v>
      </c>
      <c r="C377" s="8" t="s">
        <v>113</v>
      </c>
      <c r="D377" s="8" t="s">
        <v>25</v>
      </c>
      <c r="E377" s="8" t="s">
        <v>55</v>
      </c>
      <c r="F377" s="2">
        <v>894.78</v>
      </c>
    </row>
    <row r="378" spans="1:6" x14ac:dyDescent="0.25">
      <c r="A378" s="9" t="s">
        <v>110</v>
      </c>
      <c r="B378" s="6" t="s">
        <v>44</v>
      </c>
      <c r="C378" s="8" t="s">
        <v>113</v>
      </c>
      <c r="D378" s="8" t="s">
        <v>25</v>
      </c>
      <c r="E378" s="8" t="s">
        <v>55</v>
      </c>
      <c r="F378" s="2">
        <v>1304.94</v>
      </c>
    </row>
    <row r="379" spans="1:6" x14ac:dyDescent="0.25">
      <c r="A379" s="11" t="s">
        <v>199</v>
      </c>
      <c r="B379" s="12" t="s">
        <v>42</v>
      </c>
      <c r="C379" s="11" t="s">
        <v>415</v>
      </c>
      <c r="D379" s="11" t="s">
        <v>16</v>
      </c>
      <c r="E379" s="26" t="s">
        <v>197</v>
      </c>
      <c r="F379" s="15">
        <v>2897.81</v>
      </c>
    </row>
    <row r="380" spans="1:6" x14ac:dyDescent="0.25">
      <c r="A380" s="11" t="s">
        <v>199</v>
      </c>
      <c r="B380" s="12" t="s">
        <v>42</v>
      </c>
      <c r="C380" s="11" t="s">
        <v>200</v>
      </c>
      <c r="D380" s="11" t="s">
        <v>23</v>
      </c>
      <c r="E380" s="26" t="s">
        <v>71</v>
      </c>
      <c r="F380" s="15">
        <v>1355.72</v>
      </c>
    </row>
    <row r="381" spans="1:6" x14ac:dyDescent="0.25">
      <c r="A381" s="11" t="s">
        <v>199</v>
      </c>
      <c r="B381" s="12" t="s">
        <v>42</v>
      </c>
      <c r="C381" s="11" t="s">
        <v>200</v>
      </c>
      <c r="D381" s="11" t="s">
        <v>23</v>
      </c>
      <c r="E381" s="26" t="s">
        <v>203</v>
      </c>
      <c r="F381" s="15">
        <v>1447.05</v>
      </c>
    </row>
    <row r="382" spans="1:6" x14ac:dyDescent="0.25">
      <c r="A382" s="11" t="s">
        <v>199</v>
      </c>
      <c r="B382" s="12" t="s">
        <v>42</v>
      </c>
      <c r="C382" s="11" t="s">
        <v>201</v>
      </c>
      <c r="D382" s="11" t="s">
        <v>202</v>
      </c>
      <c r="E382" s="26" t="s">
        <v>71</v>
      </c>
      <c r="F382" s="15">
        <v>2089.31</v>
      </c>
    </row>
    <row r="383" spans="1:6" x14ac:dyDescent="0.25">
      <c r="A383" s="11" t="s">
        <v>199</v>
      </c>
      <c r="B383" s="12" t="s">
        <v>44</v>
      </c>
      <c r="C383" s="11" t="s">
        <v>146</v>
      </c>
      <c r="D383" s="20" t="s">
        <v>187</v>
      </c>
      <c r="E383" s="25" t="s">
        <v>188</v>
      </c>
      <c r="F383" s="15">
        <v>0</v>
      </c>
    </row>
    <row r="384" spans="1:6" x14ac:dyDescent="0.25">
      <c r="A384" s="27" t="s">
        <v>363</v>
      </c>
      <c r="B384" s="28" t="s">
        <v>42</v>
      </c>
      <c r="C384" s="27" t="s">
        <v>146</v>
      </c>
      <c r="D384" s="20" t="s">
        <v>187</v>
      </c>
      <c r="E384" s="25" t="s">
        <v>188</v>
      </c>
      <c r="F384" s="29">
        <v>0</v>
      </c>
    </row>
    <row r="385" spans="1:6" x14ac:dyDescent="0.25">
      <c r="A385" s="27" t="s">
        <v>363</v>
      </c>
      <c r="B385" s="28" t="s">
        <v>44</v>
      </c>
      <c r="C385" s="27" t="s">
        <v>146</v>
      </c>
      <c r="D385" s="20" t="s">
        <v>187</v>
      </c>
      <c r="E385" s="25" t="s">
        <v>188</v>
      </c>
      <c r="F385" s="29">
        <v>0</v>
      </c>
    </row>
    <row r="386" spans="1:6" x14ac:dyDescent="0.25">
      <c r="A386" s="27" t="s">
        <v>315</v>
      </c>
      <c r="B386" s="28" t="s">
        <v>42</v>
      </c>
      <c r="C386" s="27" t="s">
        <v>316</v>
      </c>
      <c r="D386" s="27" t="s">
        <v>205</v>
      </c>
      <c r="E386" s="30" t="s">
        <v>50</v>
      </c>
      <c r="F386" s="29">
        <v>2700</v>
      </c>
    </row>
    <row r="387" spans="1:6" x14ac:dyDescent="0.25">
      <c r="A387" s="27" t="s">
        <v>315</v>
      </c>
      <c r="B387" s="28" t="s">
        <v>44</v>
      </c>
      <c r="C387" s="27" t="s">
        <v>317</v>
      </c>
      <c r="D387" s="11" t="s">
        <v>116</v>
      </c>
      <c r="E387" s="26" t="s">
        <v>55</v>
      </c>
      <c r="F387" s="29">
        <v>3042</v>
      </c>
    </row>
    <row r="388" spans="1:6" x14ac:dyDescent="0.25">
      <c r="A388" s="27" t="s">
        <v>366</v>
      </c>
      <c r="B388" s="28" t="s">
        <v>42</v>
      </c>
      <c r="C388" s="27" t="s">
        <v>367</v>
      </c>
      <c r="D388" s="20" t="s">
        <v>187</v>
      </c>
      <c r="E388" s="25" t="s">
        <v>188</v>
      </c>
      <c r="F388" s="29">
        <v>0</v>
      </c>
    </row>
    <row r="389" spans="1:6" x14ac:dyDescent="0.25">
      <c r="A389" s="27" t="s">
        <v>366</v>
      </c>
      <c r="B389" s="28" t="s">
        <v>44</v>
      </c>
      <c r="C389" s="27" t="s">
        <v>367</v>
      </c>
      <c r="D389" s="20" t="s">
        <v>187</v>
      </c>
      <c r="E389" s="25" t="s">
        <v>188</v>
      </c>
      <c r="F389" s="29">
        <v>0</v>
      </c>
    </row>
    <row r="390" spans="1:6" x14ac:dyDescent="0.25">
      <c r="A390" s="9" t="s">
        <v>148</v>
      </c>
      <c r="B390" s="12" t="s">
        <v>42</v>
      </c>
      <c r="C390" s="8" t="s">
        <v>149</v>
      </c>
      <c r="D390" s="9" t="s">
        <v>18</v>
      </c>
      <c r="E390" s="8" t="s">
        <v>55</v>
      </c>
      <c r="F390" s="1">
        <v>1886.38</v>
      </c>
    </row>
    <row r="391" spans="1:6" x14ac:dyDescent="0.25">
      <c r="A391" s="9" t="s">
        <v>148</v>
      </c>
      <c r="B391" s="12" t="s">
        <v>42</v>
      </c>
      <c r="C391" s="8" t="s">
        <v>150</v>
      </c>
      <c r="D391" s="11" t="s">
        <v>16</v>
      </c>
      <c r="E391" s="8" t="s">
        <v>55</v>
      </c>
      <c r="F391" s="1">
        <v>1964.72</v>
      </c>
    </row>
    <row r="392" spans="1:6" x14ac:dyDescent="0.25">
      <c r="A392" s="9" t="s">
        <v>148</v>
      </c>
      <c r="B392" s="12" t="s">
        <v>42</v>
      </c>
      <c r="C392" s="8" t="s">
        <v>151</v>
      </c>
      <c r="D392" s="9" t="s">
        <v>96</v>
      </c>
      <c r="E392" s="8" t="s">
        <v>416</v>
      </c>
      <c r="F392" s="1">
        <v>1006.93</v>
      </c>
    </row>
    <row r="393" spans="1:6" x14ac:dyDescent="0.25">
      <c r="A393" s="9" t="s">
        <v>148</v>
      </c>
      <c r="B393" s="12" t="s">
        <v>42</v>
      </c>
      <c r="C393" s="8" t="s">
        <v>307</v>
      </c>
      <c r="D393" s="9" t="s">
        <v>21</v>
      </c>
      <c r="E393" s="8" t="s">
        <v>55</v>
      </c>
      <c r="F393" s="1">
        <v>1178.02</v>
      </c>
    </row>
    <row r="394" spans="1:6" x14ac:dyDescent="0.25">
      <c r="A394" s="9" t="s">
        <v>148</v>
      </c>
      <c r="B394" s="12" t="s">
        <v>42</v>
      </c>
      <c r="C394" s="8" t="s">
        <v>152</v>
      </c>
      <c r="D394" s="9" t="s">
        <v>31</v>
      </c>
      <c r="E394" s="8" t="s">
        <v>300</v>
      </c>
      <c r="F394" s="1">
        <v>3277</v>
      </c>
    </row>
    <row r="395" spans="1:6" x14ac:dyDescent="0.25">
      <c r="A395" s="9" t="s">
        <v>148</v>
      </c>
      <c r="B395" s="12" t="s">
        <v>42</v>
      </c>
      <c r="C395" s="8" t="s">
        <v>153</v>
      </c>
      <c r="D395" s="9" t="s">
        <v>119</v>
      </c>
      <c r="E395" s="8" t="s">
        <v>55</v>
      </c>
      <c r="F395" s="1">
        <v>4000</v>
      </c>
    </row>
    <row r="396" spans="1:6" x14ac:dyDescent="0.25">
      <c r="A396" s="9" t="s">
        <v>148</v>
      </c>
      <c r="B396" s="12" t="s">
        <v>42</v>
      </c>
      <c r="C396" s="8" t="s">
        <v>154</v>
      </c>
      <c r="D396" s="9" t="s">
        <v>31</v>
      </c>
      <c r="E396" s="8" t="s">
        <v>55</v>
      </c>
      <c r="F396" s="1">
        <v>1609.11</v>
      </c>
    </row>
    <row r="397" spans="1:6" x14ac:dyDescent="0.25">
      <c r="A397" s="9" t="s">
        <v>148</v>
      </c>
      <c r="B397" s="12" t="s">
        <v>42</v>
      </c>
      <c r="C397" s="8" t="s">
        <v>154</v>
      </c>
      <c r="D397" s="9" t="s">
        <v>31</v>
      </c>
      <c r="E397" s="8" t="s">
        <v>413</v>
      </c>
      <c r="F397" s="1">
        <v>1317.78</v>
      </c>
    </row>
    <row r="398" spans="1:6" x14ac:dyDescent="0.25">
      <c r="A398" s="9" t="s">
        <v>148</v>
      </c>
      <c r="B398" s="12" t="s">
        <v>44</v>
      </c>
      <c r="C398" s="8" t="s">
        <v>155</v>
      </c>
      <c r="D398" s="9" t="s">
        <v>31</v>
      </c>
      <c r="E398" s="8" t="s">
        <v>414</v>
      </c>
      <c r="F398" s="1">
        <v>2496.17</v>
      </c>
    </row>
    <row r="399" spans="1:6" x14ac:dyDescent="0.25">
      <c r="A399" s="9" t="s">
        <v>148</v>
      </c>
      <c r="B399" s="12" t="s">
        <v>44</v>
      </c>
      <c r="C399" s="8" t="s">
        <v>156</v>
      </c>
      <c r="D399" s="8" t="s">
        <v>34</v>
      </c>
      <c r="E399" s="8" t="s">
        <v>413</v>
      </c>
      <c r="F399" s="1">
        <v>613.14</v>
      </c>
    </row>
    <row r="400" spans="1:6" x14ac:dyDescent="0.25">
      <c r="A400" s="9" t="s">
        <v>148</v>
      </c>
      <c r="B400" s="12" t="s">
        <v>44</v>
      </c>
      <c r="C400" s="8" t="s">
        <v>156</v>
      </c>
      <c r="D400" s="8" t="s">
        <v>34</v>
      </c>
      <c r="E400" s="8" t="s">
        <v>413</v>
      </c>
      <c r="F400" s="1">
        <v>660.4</v>
      </c>
    </row>
    <row r="401" spans="5:6" ht="15" x14ac:dyDescent="0.25">
      <c r="E401" s="33" t="s">
        <v>428</v>
      </c>
      <c r="F401" s="34">
        <f>SUBTOTAL(109,F2:F400)</f>
        <v>1045294.9100000001</v>
      </c>
    </row>
  </sheetData>
  <conditionalFormatting sqref="A2:A401">
    <cfRule type="uniqueValues" dxfId="9" priority="1"/>
  </conditionalFormatting>
  <pageMargins left="0.7" right="0.7" top="0.75" bottom="0.75" header="0.3" footer="0.3"/>
  <pageSetup paperSize="5" scale="7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Blair, Victoria (MET)</dc:creator>
  <cp:lastModifiedBy>Kehler, Jeffrey (MET)</cp:lastModifiedBy>
  <cp:lastPrinted>2020-01-31T14:34:41Z</cp:lastPrinted>
  <dcterms:created xsi:type="dcterms:W3CDTF">2019-07-29T13:56:27Z</dcterms:created>
  <dcterms:modified xsi:type="dcterms:W3CDTF">2020-01-31T14:41:32Z</dcterms:modified>
</cp:coreProperties>
</file>