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W:\Edusfb\Online Reporting Forms\Current School Year Forms\Independent Schools\"/>
    </mc:Choice>
  </mc:AlternateContent>
  <bookViews>
    <workbookView xWindow="0" yWindow="0" windowWidth="28800" windowHeight="12300"/>
  </bookViews>
  <sheets>
    <sheet name="Teacher Certification" sheetId="3" r:id="rId1"/>
    <sheet name="DATA" sheetId="4" state="hidden" r:id="rId2"/>
  </sheets>
  <definedNames>
    <definedName name="_Fill" hidden="1">#REF!</definedName>
    <definedName name="_Order1" hidden="1">0</definedName>
    <definedName name="DIVNUM">DATA!$B$1</definedName>
    <definedName name="Lang">DATA!$I$1</definedName>
    <definedName name="LIST" localSheetId="1">DATA!$E$1:$E$71</definedName>
    <definedName name="LOOKUPTABLE">DATA!$D$1:$G$70</definedName>
    <definedName name="_xlnm.Print_Area" localSheetId="1">DATA!$D$79:$G$83</definedName>
    <definedName name="_xlnm.Print_Area" localSheetId="0">'Teacher Certification'!$A$1:$L$52</definedName>
    <definedName name="TABLE2">DATA!$D$80:$E$84</definedName>
    <definedName name="TERMLIST">DATA!$E$80:$E$85</definedName>
    <definedName name="YEARNUM">DATA!$B$3</definedName>
  </definedNames>
  <calcPr calcId="162913"/>
</workbook>
</file>

<file path=xl/calcChain.xml><?xml version="1.0" encoding="utf-8"?>
<calcChain xmlns="http://schemas.openxmlformats.org/spreadsheetml/2006/main">
  <c r="B33" i="3" l="1"/>
  <c r="B11" i="3"/>
  <c r="B38" i="3" l="1"/>
  <c r="D2" i="3"/>
  <c r="B29" i="3" l="1"/>
  <c r="B26" i="3"/>
  <c r="E80" i="4"/>
  <c r="E81" i="4"/>
  <c r="E82" i="4"/>
  <c r="D50" i="3" l="1"/>
  <c r="D45" i="3"/>
  <c r="B34" i="3"/>
  <c r="B31" i="3"/>
  <c r="B30" i="3"/>
  <c r="J15" i="3"/>
  <c r="I15" i="3"/>
  <c r="H15" i="3"/>
  <c r="G15" i="3"/>
  <c r="F15" i="3"/>
  <c r="E15" i="3"/>
  <c r="F14" i="3"/>
  <c r="E14" i="3"/>
  <c r="D15" i="3"/>
  <c r="D14" i="3"/>
  <c r="C15" i="3"/>
  <c r="B15" i="3"/>
  <c r="B12" i="3"/>
  <c r="C8" i="3"/>
  <c r="C7" i="3"/>
  <c r="D3" i="3"/>
  <c r="G79" i="4" l="1"/>
  <c r="F79" i="4"/>
  <c r="E84" i="4"/>
  <c r="E83" i="4"/>
  <c r="D2" i="4" l="1"/>
  <c r="D3" i="4" s="1"/>
  <c r="D4" i="4" s="1"/>
  <c r="D5" i="4" l="1"/>
  <c r="D6" i="4" s="1"/>
  <c r="D7" i="4" s="1"/>
  <c r="D8" i="4" s="1"/>
  <c r="E86" i="4"/>
  <c r="D4" i="3" s="1"/>
  <c r="D9" i="4" l="1"/>
  <c r="D10" i="4" s="1"/>
  <c r="D11" i="4" s="1"/>
  <c r="D12" i="4" s="1"/>
  <c r="D13" i="4" s="1"/>
  <c r="D14" i="4" s="1"/>
  <c r="D15" i="4" s="1"/>
  <c r="D16" i="4" s="1"/>
  <c r="D17" i="4" s="1"/>
  <c r="D18" i="4" s="1"/>
  <c r="D19" i="4" s="1"/>
  <c r="D20" i="4" s="1"/>
  <c r="D21" i="4" s="1"/>
  <c r="D22" i="4" s="1"/>
  <c r="D23" i="4" s="1"/>
  <c r="D24" i="4" s="1"/>
  <c r="D25" i="4" s="1"/>
  <c r="D26" i="4" s="1"/>
  <c r="D95" i="4"/>
  <c r="C77" i="4"/>
  <c r="D27" i="4" l="1"/>
  <c r="D28" i="4" s="1"/>
  <c r="D29" i="4" s="1"/>
  <c r="D30" i="4" s="1"/>
  <c r="D31" i="4" s="1"/>
  <c r="D32" i="4" s="1"/>
  <c r="D33" i="4" s="1"/>
  <c r="D34" i="4" s="1"/>
  <c r="D35" i="4" s="1"/>
  <c r="D36" i="4" s="1"/>
  <c r="F95" i="4" s="1"/>
  <c r="D37" i="4" l="1"/>
  <c r="D38" i="4" s="1"/>
  <c r="D39" i="4" s="1"/>
  <c r="D40" i="4" s="1"/>
  <c r="D41" i="4" s="1"/>
  <c r="D42" i="4" s="1"/>
  <c r="D43" i="4" s="1"/>
  <c r="D44" i="4" s="1"/>
  <c r="D45" i="4" s="1"/>
  <c r="G95" i="4"/>
  <c r="D9" i="3"/>
  <c r="D8" i="3"/>
  <c r="E95" i="4"/>
  <c r="D46" i="4" l="1"/>
  <c r="D47" i="4" s="1"/>
  <c r="D48" i="4" s="1"/>
  <c r="D49" i="4" s="1"/>
  <c r="D50" i="4" s="1"/>
  <c r="D51" i="4" s="1"/>
  <c r="D52" i="4" s="1"/>
  <c r="D53" i="4" s="1"/>
  <c r="D54" i="4" s="1"/>
  <c r="D55" i="4" s="1"/>
  <c r="D56" i="4" s="1"/>
  <c r="D57" i="4" s="1"/>
  <c r="D58" i="4" s="1"/>
  <c r="D59" i="4" s="1"/>
  <c r="D60" i="4" s="1"/>
  <c r="D61" i="4" s="1"/>
  <c r="D62" i="4" s="1"/>
  <c r="D63" i="4" s="1"/>
  <c r="D64" i="4" s="1"/>
  <c r="D65" i="4" s="1"/>
  <c r="D66" i="4" s="1"/>
  <c r="D67" i="4" s="1"/>
  <c r="D68" i="4" s="1"/>
  <c r="D69" i="4" s="1"/>
  <c r="D70" i="4" s="1"/>
  <c r="D71" i="4" s="1"/>
  <c r="D72" i="4" s="1"/>
  <c r="D73" i="4" s="1"/>
  <c r="D74" i="4" s="1"/>
  <c r="D75" i="4" s="1"/>
  <c r="D76" i="4" s="1"/>
  <c r="D7" i="3"/>
</calcChain>
</file>

<file path=xl/sharedStrings.xml><?xml version="1.0" encoding="utf-8"?>
<sst xmlns="http://schemas.openxmlformats.org/spreadsheetml/2006/main" count="295" uniqueCount="275">
  <si>
    <t>FUNDED INDEPENDENT SCHOOLS</t>
  </si>
  <si>
    <t/>
  </si>
  <si>
    <t>Surname</t>
  </si>
  <si>
    <t>Given Names</t>
  </si>
  <si>
    <t>A</t>
  </si>
  <si>
    <t>N/A</t>
  </si>
  <si>
    <t>Course Approval **</t>
  </si>
  <si>
    <t>Subject</t>
  </si>
  <si>
    <t>%</t>
  </si>
  <si>
    <t>Grade/</t>
  </si>
  <si>
    <t>Level</t>
  </si>
  <si>
    <t>Independent School:</t>
  </si>
  <si>
    <t>Address *:</t>
  </si>
  <si>
    <t>Date</t>
  </si>
  <si>
    <t>Principal</t>
  </si>
  <si>
    <t>Chairperson</t>
  </si>
  <si>
    <t>Alhijra Islamic School</t>
  </si>
  <si>
    <t>Austin Christian Academy</t>
  </si>
  <si>
    <t>Balmoral Hall School</t>
  </si>
  <si>
    <t>Beautiful Savior Lutheran School</t>
  </si>
  <si>
    <t>Calvin Christian School</t>
  </si>
  <si>
    <t>Children's House</t>
  </si>
  <si>
    <t>Christ The King School</t>
  </si>
  <si>
    <t>Christian Heritage School</t>
  </si>
  <si>
    <t>Dufferin Christian School</t>
  </si>
  <si>
    <t>Faith Academy</t>
  </si>
  <si>
    <t>Green Acres Colony High School</t>
  </si>
  <si>
    <t>Holy Cross School</t>
  </si>
  <si>
    <t>Holy Ghost School</t>
  </si>
  <si>
    <t>Immanuel Christian School</t>
  </si>
  <si>
    <t>Kola Community School</t>
  </si>
  <si>
    <t>Lakeside Christian School</t>
  </si>
  <si>
    <t>Linden Christian School</t>
  </si>
  <si>
    <t>Mennonite Collegiate Institute</t>
  </si>
  <si>
    <t>Oholei Torah School</t>
  </si>
  <si>
    <t>Poplar Point Colony School</t>
  </si>
  <si>
    <t>Springs Christian Academy</t>
  </si>
  <si>
    <t>Westgate Mennonite Collegiate</t>
  </si>
  <si>
    <t>Westpark School</t>
  </si>
  <si>
    <t>Winnipeg South Academy</t>
  </si>
  <si>
    <t>Dasmesh School</t>
  </si>
  <si>
    <t>In Process</t>
  </si>
  <si>
    <t>***</t>
  </si>
  <si>
    <t>DIVNUM</t>
  </si>
  <si>
    <t>Press arrow for your School Name -&gt;</t>
  </si>
  <si>
    <t>YEARNUM</t>
  </si>
  <si>
    <t>ÉCOLES INDÉPENDANTES SUBVENTIONNÉES</t>
  </si>
  <si>
    <t>ENGLISH</t>
  </si>
  <si>
    <t>FRENCH</t>
  </si>
  <si>
    <t>Term formula</t>
  </si>
  <si>
    <t>École indépendante :</t>
  </si>
  <si>
    <t>Adresse :</t>
  </si>
  <si>
    <t>Année</t>
  </si>
  <si>
    <t>Cours approuvé**</t>
  </si>
  <si>
    <t>Nom de famille</t>
  </si>
  <si>
    <t>Prénoms</t>
  </si>
  <si>
    <t>d'études</t>
  </si>
  <si>
    <t>S. O.</t>
  </si>
  <si>
    <t>Matière</t>
  </si>
  <si>
    <t>En traitement</t>
  </si>
  <si>
    <t>Directeur d'école</t>
  </si>
  <si>
    <t>Président</t>
  </si>
  <si>
    <t>Gonzaga Middle School</t>
  </si>
  <si>
    <t>The King's School</t>
  </si>
  <si>
    <t>The Laureate Academy</t>
  </si>
  <si>
    <t>Morweena Christian School</t>
  </si>
  <si>
    <t>Nova Montessori</t>
  </si>
  <si>
    <t>Freedom International School</t>
  </si>
  <si>
    <t>Iqra Islamic School</t>
  </si>
  <si>
    <t>Northern Shield Academy</t>
  </si>
  <si>
    <t>Pine Creek School</t>
  </si>
  <si>
    <t>St. Aidan's Christian School</t>
  </si>
  <si>
    <t>St. Alphonsus School</t>
  </si>
  <si>
    <t>St. Boniface Diocesan High School</t>
  </si>
  <si>
    <t>St. Charles Interparochial School</t>
  </si>
  <si>
    <t>St. Edward's School</t>
  </si>
  <si>
    <t>St. Emile School</t>
  </si>
  <si>
    <t>St. Gerard School</t>
  </si>
  <si>
    <t>St. Ignatius School</t>
  </si>
  <si>
    <t>St. John Brebeuf School</t>
  </si>
  <si>
    <t>St. Mary's Academy</t>
  </si>
  <si>
    <t>St. Maurice School</t>
  </si>
  <si>
    <t>St. Paul's High School</t>
  </si>
  <si>
    <t>511 - 1181 Portage Avenue</t>
  </si>
  <si>
    <t>1181, avenue Portage, bureau 511</t>
  </si>
  <si>
    <t>Winnipeg, MB R3G 0T3</t>
  </si>
  <si>
    <t>Inspired Explorations Learning Community</t>
  </si>
  <si>
    <t>Le 30 septembre 2022</t>
  </si>
  <si>
    <t>Le 30 septembre 2023</t>
  </si>
  <si>
    <t>Veuillez inscrire uniquement les renseignements des personnes qui ne sont pas titulaires d’un brevet d’enseignement valide, délivré en vertu du Règlement sur les brevets d’enseignement 115/2015 de la Loi sur l’administration scolaire. Veuillez inclure les enseignants de prématernelle.  Veuillez aussi inclure les personnes dont le dossier est en traitement à la Section des brevets.</t>
  </si>
  <si>
    <t>The collection of personal information is authorized under The Public Schools Act and the Private Schools Grants Regulation 61/2012.  The personal information reported will be used for the purpose of determining and verifying funding eligibility and program requirements for funded independent schools. It is protected by the Protection of Privacy provisions of The Freedom of Information and Protection of Privacy Act.</t>
  </si>
  <si>
    <t>La collecte des renseignements personnels est autorisée en vertu de la Loi sur les écoles publiques et du Règlement sur les subventions aux écoles privées (R.M. 61/2012). Les renseignements personnels recueillis sont utilisés afin de déterminer et de vérifier l’admissibilité au financement et les exigences des programmes des écoles indépendantes subventionnées. Ces renseignements personnels sont protégés par les dispositions portant sur la protection de la vie privée de la Loi sur l’accès à l’information et la protection de la vie privée.</t>
  </si>
  <si>
    <t>We certify that to the best of our knowledge and belief the information furnished in this report is true and correct, and in accordance with the laws and regulations of the Province of Manitoba.</t>
  </si>
  <si>
    <t>Nous attestons la véracité, l’exactitude et la conformité aux lois et aux règlements de la Province du Manitoba, à notre connaissance, des renseignements fournis dans le présent rapport.</t>
  </si>
  <si>
    <t xml:space="preserve">    </t>
  </si>
  <si>
    <t>Note:</t>
  </si>
  <si>
    <t>- Provide a separate report for each school site.</t>
  </si>
  <si>
    <t>- Check the "A" column for the courses approved in the Subject Table Handbook and the "N/A" column for courses not approved.</t>
  </si>
  <si>
    <t>Remarque:</t>
  </si>
  <si>
    <t>- Veuillez fournir un rapport séparé pour chaque site de l’école.</t>
  </si>
  <si>
    <t>- Cocher la colonne « A » si le cours est approuvé dans le Guide des matières enseignées et la colonne « S. O. » s’il n’est pas approuvé.</t>
  </si>
  <si>
    <t>Education Funding Branch</t>
  </si>
  <si>
    <t>Direction du financement de l’éducation</t>
  </si>
  <si>
    <t>Le 30 septembre 2024</t>
  </si>
  <si>
    <t>Le 30 septembre 2025</t>
  </si>
  <si>
    <t>Académie Islamique Du Manitoba</t>
  </si>
  <si>
    <t>Cartwright Community Independent Sch.</t>
  </si>
  <si>
    <t>Community Bible Fellowship Christian</t>
  </si>
  <si>
    <t>Gray Academy Of Jewish Education</t>
  </si>
  <si>
    <t>H. B. Community School</t>
  </si>
  <si>
    <t>Immaculate Heart Of Mary School</t>
  </si>
  <si>
    <t>Mennonite Brethren Collegiate Inst.</t>
  </si>
  <si>
    <t>Montessori Learning Centres (Riverview)</t>
  </si>
  <si>
    <t>Odanah Colony School</t>
  </si>
  <si>
    <t>Our Lady Of Victory School</t>
  </si>
  <si>
    <t>Silverwinds School</t>
  </si>
  <si>
    <t>St. John's-Ravenscourt School</t>
  </si>
  <si>
    <t>St. Joseph The Worker School</t>
  </si>
  <si>
    <t>Steinbach Christian School</t>
  </si>
  <si>
    <t>University Of Winnipeg Collegiate</t>
  </si>
  <si>
    <t>Wingham Hb School</t>
  </si>
  <si>
    <t>Winnipeg Mennonite Elem &amp; Middle Schools</t>
  </si>
  <si>
    <t>Certified &amp; Non-Certified Teachers Employed Report</t>
  </si>
  <si>
    <t>Rapport sur les enseignants certifiés et non certifiés employés</t>
  </si>
  <si>
    <t>We certify that to the best of our knowledege and belief that all teachers reported electronically through EIS collection hold valid and subsisting teacher certificates issued in accordance with the Teaching Certificates and Qualifications Regulation 115/2015 under The Education Administration Act.</t>
  </si>
  <si>
    <t>Nous attestons, qu’à notre connaissance, tous les enseignants dont les renseignements ont été été transmis électroniquement à l’aide du système de collecte de données du RIE sont titulaires d'un brevet d’enseignement valide, délivré en vertu du Règlement sur les brevets d’enseignement 115/2015 de la Loi sur l’administration scolaire.</t>
  </si>
  <si>
    <t>Avicenna Academy</t>
  </si>
  <si>
    <t>200 Dalhousie Drive</t>
  </si>
  <si>
    <t>Shawenim Abinoojii School</t>
  </si>
  <si>
    <t>Le 30 septembre 2026</t>
  </si>
  <si>
    <t>208 Provencher Blvd.  P.O. Box 153</t>
  </si>
  <si>
    <t xml:space="preserve">410 Desalaberry Avenue  </t>
  </si>
  <si>
    <t xml:space="preserve">Box 460  </t>
  </si>
  <si>
    <t xml:space="preserve">630 Westminster Avenue  </t>
  </si>
  <si>
    <t xml:space="preserve">52 Birchdale Ave.  </t>
  </si>
  <si>
    <t xml:space="preserve">245 Sutton Avenue  </t>
  </si>
  <si>
    <t xml:space="preserve">Box 419  810 Broadway Street  </t>
  </si>
  <si>
    <t xml:space="preserve">150 Pacific Avenue  </t>
  </si>
  <si>
    <t xml:space="preserve">12 Lennox Avenue  </t>
  </si>
  <si>
    <t xml:space="preserve">2025 26Th Street  </t>
  </si>
  <si>
    <t xml:space="preserve">Box 1630  </t>
  </si>
  <si>
    <t xml:space="preserve">105 Holmes Road  </t>
  </si>
  <si>
    <t xml:space="preserve">Box 1450  </t>
  </si>
  <si>
    <t xml:space="preserve">437 Matheson Ave.  </t>
  </si>
  <si>
    <t xml:space="preserve">771 Sargent Avenue  </t>
  </si>
  <si>
    <t xml:space="preserve">174 Maple Street North  </t>
  </si>
  <si>
    <t xml:space="preserve">100 - 123 Doncaster Street  </t>
  </si>
  <si>
    <t xml:space="preserve">Box 190  </t>
  </si>
  <si>
    <t xml:space="preserve">Box 40  </t>
  </si>
  <si>
    <t xml:space="preserve">300 Dubuc Street  </t>
  </si>
  <si>
    <t xml:space="preserve">319 Selkirk Avenue  </t>
  </si>
  <si>
    <t xml:space="preserve">650 Flora Avenue  </t>
  </si>
  <si>
    <t xml:space="preserve">215 Rougeau Avenue  </t>
  </si>
  <si>
    <t xml:space="preserve">Unit A - 5905 Roblin Blvd  </t>
  </si>
  <si>
    <t xml:space="preserve">404 Webb Place  </t>
  </si>
  <si>
    <t xml:space="preserve">Box 553  </t>
  </si>
  <si>
    <t>Box 894  237 Hammond Street</t>
  </si>
  <si>
    <t xml:space="preserve">877 Wilkes Avenue  </t>
  </si>
  <si>
    <t xml:space="preserve">173 Talbot Avenue  </t>
  </si>
  <si>
    <t>Box 250  466 Mary Street</t>
  </si>
  <si>
    <t xml:space="preserve">170 Ashland Avenue  </t>
  </si>
  <si>
    <t xml:space="preserve">Box 1030  </t>
  </si>
  <si>
    <t>619 - 4Th Street East  Box 1309</t>
  </si>
  <si>
    <t xml:space="preserve">C-3311 Pembina Highway  </t>
  </si>
  <si>
    <t xml:space="preserve">Box 990  </t>
  </si>
  <si>
    <t xml:space="preserve">1845 Mathers Avenue  </t>
  </si>
  <si>
    <t xml:space="preserve">249 Arnold Avenue  </t>
  </si>
  <si>
    <t>Pine Creek Colony  Box 370</t>
  </si>
  <si>
    <t xml:space="preserve">Box 910  </t>
  </si>
  <si>
    <t>Prairie Central Adventist Academy</t>
  </si>
  <si>
    <t xml:space="preserve">56 Grey Street  </t>
  </si>
  <si>
    <t xml:space="preserve">323-181 Higgins Avenue  </t>
  </si>
  <si>
    <t xml:space="preserve">Box 130  </t>
  </si>
  <si>
    <t xml:space="preserve">261 Youville Street  </t>
  </si>
  <si>
    <t xml:space="preserve">418 Aberdeen Avenue  </t>
  </si>
  <si>
    <t xml:space="preserve">343 Munroe Avenue  </t>
  </si>
  <si>
    <t xml:space="preserve">282 Dubuc Street  </t>
  </si>
  <si>
    <t xml:space="preserve">331 St. Charles Street  </t>
  </si>
  <si>
    <t xml:space="preserve">836 Arlington Street  </t>
  </si>
  <si>
    <t xml:space="preserve">552 St. Anne's Road  </t>
  </si>
  <si>
    <t xml:space="preserve">40 Foster Street  </t>
  </si>
  <si>
    <t xml:space="preserve">239 Harrow Street  </t>
  </si>
  <si>
    <t xml:space="preserve">605 Renfrew Street  </t>
  </si>
  <si>
    <t xml:space="preserve">400 South Drive  </t>
  </si>
  <si>
    <t xml:space="preserve">505 Brewster Street  </t>
  </si>
  <si>
    <t xml:space="preserve">550 Wellington Crescent  </t>
  </si>
  <si>
    <t xml:space="preserve">1639 Pembina Highway  </t>
  </si>
  <si>
    <t xml:space="preserve">2200 Grant Avenue  </t>
  </si>
  <si>
    <t xml:space="preserve">50 Pth 12 North  </t>
  </si>
  <si>
    <t xml:space="preserve">851 Panet Road  </t>
  </si>
  <si>
    <t xml:space="preserve">100 Villa Maria Place  </t>
  </si>
  <si>
    <t xml:space="preserve">515 Portage Avenue  </t>
  </si>
  <si>
    <t xml:space="preserve">86 West Gate  </t>
  </si>
  <si>
    <t xml:space="preserve">2375B Saskatchewan Avenue W  </t>
  </si>
  <si>
    <t xml:space="preserve">Box 219  </t>
  </si>
  <si>
    <t xml:space="preserve">250 Bedson Street  </t>
  </si>
  <si>
    <t xml:space="preserve">870 Scotland Ave.  </t>
  </si>
  <si>
    <t xml:space="preserve">  </t>
  </si>
  <si>
    <t>Winnipeg  MB     R2H3B4</t>
  </si>
  <si>
    <t>Winnipeg  MB     R2L0Y7</t>
  </si>
  <si>
    <t>Austin  MB     R0H0C0</t>
  </si>
  <si>
    <t>Winnipeg  MB     R3C3S1</t>
  </si>
  <si>
    <t>Winnipeg  MB     R2H1R9</t>
  </si>
  <si>
    <t>Winnipeg  MB     R2G0T1</t>
  </si>
  <si>
    <t>Cartwright  MB     R0K0L0</t>
  </si>
  <si>
    <t>Winnipeg  MB     R3B3K8</t>
  </si>
  <si>
    <t>Winnipeg  MB     R2M1A6</t>
  </si>
  <si>
    <t>Brandon  MB     R7B3Y2</t>
  </si>
  <si>
    <t>Swan River  MB     R0L1Z0</t>
  </si>
  <si>
    <t>West St. Paul  MB     R4A6A2</t>
  </si>
  <si>
    <t>Carman  MB     R0G0J0</t>
  </si>
  <si>
    <t>Winnipeg  MB     R2W0E1</t>
  </si>
  <si>
    <t>Winnipeg  MB     R3E0B5</t>
  </si>
  <si>
    <t>Winnipeg  MB     R2W3L4</t>
  </si>
  <si>
    <t>Winnipeg  MB     R3N2B4</t>
  </si>
  <si>
    <t>Wawanesa  MB     R0K2G0</t>
  </si>
  <si>
    <t>Macgregor  MB     R0H0R0</t>
  </si>
  <si>
    <t>Winnipeg  MB     R2H1E4</t>
  </si>
  <si>
    <t>Winnipeg  MB     R2W2L8</t>
  </si>
  <si>
    <t>Winnipeg  MB     R2W2S5</t>
  </si>
  <si>
    <t>Winnipeg  MB     R2C3Z9</t>
  </si>
  <si>
    <t>Winnipeg  MB     R3R0G8</t>
  </si>
  <si>
    <t>Winnipeg  MB     R3B3J4</t>
  </si>
  <si>
    <t>Kola  MB     R0M1B0</t>
  </si>
  <si>
    <t>Killarney  MB     R0K1G0</t>
  </si>
  <si>
    <t>Winnipeg  MB     R3P1B8</t>
  </si>
  <si>
    <t>Winnipeg  MB     R2L0P6</t>
  </si>
  <si>
    <t>Gretna  MB     R0G0V0</t>
  </si>
  <si>
    <t>Winnipeg  MB     R3L1L1</t>
  </si>
  <si>
    <t>Arborg  MB     R0C0A0</t>
  </si>
  <si>
    <t>Stonewall  MB     R0C2Z0</t>
  </si>
  <si>
    <t>Winnipeg  MB     R3V1T7</t>
  </si>
  <si>
    <t>Minnedosa  MB     R0J1E0</t>
  </si>
  <si>
    <t>Winnipeg  MB     R3N0N2</t>
  </si>
  <si>
    <t>Winnipeg  MB     R3L0W4</t>
  </si>
  <si>
    <t>Portage La Prairie  MB     R1N3C4</t>
  </si>
  <si>
    <t>Winnipeg  MB     R2L1V3</t>
  </si>
  <si>
    <t>Winnipeg  MB     R2B3G1</t>
  </si>
  <si>
    <t>Sperling  MB     R0G2M0</t>
  </si>
  <si>
    <t>Winnipeg  MB     R2H2S7</t>
  </si>
  <si>
    <t>Winnipeg  MB     R2W1V7</t>
  </si>
  <si>
    <t>Winnipeg  MB     R2K1H2</t>
  </si>
  <si>
    <t>Winnipeg  MB     R3K1T6</t>
  </si>
  <si>
    <t>Winnipeg  MB     R3E2E4</t>
  </si>
  <si>
    <t>Winnipeg  MB     R2M3G4</t>
  </si>
  <si>
    <t>Winnipeg  MB     R2L1V7</t>
  </si>
  <si>
    <t>Winnipeg  MB     R3M2Y3</t>
  </si>
  <si>
    <t>Winnipeg  MB     R3N1J8</t>
  </si>
  <si>
    <t>Winnipeg  MB     R3T3K5</t>
  </si>
  <si>
    <t>Winnipeg  MB     R2C2W6</t>
  </si>
  <si>
    <t>Winnipeg  MB     R3M0C1</t>
  </si>
  <si>
    <t>Winnipeg  MB     R3T2G6</t>
  </si>
  <si>
    <t>Winnipeg  MB     R3P0P8</t>
  </si>
  <si>
    <t>Steinbach  MB     R5G1T4</t>
  </si>
  <si>
    <t>Winnipeg  MB     R2K4C9</t>
  </si>
  <si>
    <t>Winnipeg  MB     R3V1A9</t>
  </si>
  <si>
    <t>Winnipeg  MB     R3B2E9</t>
  </si>
  <si>
    <t>Winnipeg  MB     R3E2E1</t>
  </si>
  <si>
    <t>Portage La Prairie  MB     R1N4A6</t>
  </si>
  <si>
    <t>Elm Creek  MB     R0G0N0</t>
  </si>
  <si>
    <t>Winnipeg  MB     R3K1R7</t>
  </si>
  <si>
    <t>Winnipeg  MB     R3M1X8</t>
  </si>
  <si>
    <t>Winnipeg  MB    R3T2Z1</t>
  </si>
  <si>
    <t>Canasia School</t>
  </si>
  <si>
    <t>1770 King Edward Street</t>
  </si>
  <si>
    <t>Winnipeg  MB     R2R0M5</t>
  </si>
  <si>
    <t>Prairie Crossroads School</t>
  </si>
  <si>
    <t>610-B 1st Street</t>
  </si>
  <si>
    <t>Morden MB    R6M1V7</t>
  </si>
  <si>
    <t>UPDATED</t>
  </si>
  <si>
    <r>
      <t xml:space="preserve">Report only those individuals </t>
    </r>
    <r>
      <rPr>
        <b/>
        <sz val="10"/>
        <rFont val="Verdana"/>
        <family val="2"/>
      </rPr>
      <t>who do not</t>
    </r>
    <r>
      <rPr>
        <sz val="10"/>
        <rFont val="Verdana"/>
        <family val="2"/>
      </rPr>
      <t xml:space="preserve"> hold valid and subsisting teaching certificates issued in accordance with the Teaching Certificates and Qualifications Regulation 115/2015 under The Education Administration Act.  Nursery teachers are to be included and individuals currently in process through the Teacher Certification Unit.</t>
    </r>
  </si>
  <si>
    <t>Non certifiés employés</t>
  </si>
  <si>
    <t>Enseignants certifiés</t>
  </si>
  <si>
    <t>Certified Teachers</t>
  </si>
  <si>
    <t>Non-Certified Teachers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</si>
</sst>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409]d/mmm/yy;@"/>
    <numFmt numFmtId="165" formatCode="mm/dd/yy;@"/>
    <numFmt numFmtId="166" formatCode="mmmm\ d\,\ yyyy"/>
  </numFmts>
  <fonts count="18" x14ac:knownFonts="1">
    <font>
      <sz val="10"/>
      <name val="Arial Narrow"/>
    </font>
    <font>
      <sz val="10"/>
      <name val="Arial"/>
      <family val="2"/>
    </font>
    <font>
      <sz val="12"/>
      <name val="Arial"/>
      <family val="2"/>
    </font>
    <font>
      <sz val="12"/>
      <name val="Verdana"/>
      <family val="2"/>
    </font>
    <font>
      <sz val="8"/>
      <name val="Verdana"/>
      <family val="2"/>
    </font>
    <font>
      <sz val="9"/>
      <name val="Verdana"/>
      <family val="2"/>
    </font>
    <font>
      <sz val="10"/>
      <name val="Verdana"/>
      <family val="2"/>
    </font>
    <font>
      <b/>
      <sz val="9"/>
      <name val="Verdana"/>
      <family val="2"/>
    </font>
    <font>
      <b/>
      <sz val="10"/>
      <name val="Verdana"/>
      <family val="2"/>
    </font>
    <font>
      <b/>
      <sz val="11"/>
      <name val="Verdana"/>
      <family val="2"/>
    </font>
    <font>
      <sz val="10"/>
      <color indexed="8"/>
      <name val="Verdana"/>
      <family val="2"/>
    </font>
    <font>
      <i/>
      <sz val="10"/>
      <name val="Verdana"/>
      <family val="2"/>
    </font>
    <font>
      <i/>
      <sz val="8"/>
      <name val="Verdana"/>
      <family val="2"/>
    </font>
    <font>
      <sz val="7"/>
      <name val="Verdana"/>
      <family val="2"/>
    </font>
    <font>
      <b/>
      <sz val="12"/>
      <color rgb="FF0000FF"/>
      <name val="Verdana"/>
      <family val="2"/>
    </font>
    <font>
      <b/>
      <sz val="11"/>
      <color rgb="FF0000FF"/>
      <name val="Verdana"/>
      <family val="2"/>
    </font>
    <font>
      <sz val="11"/>
      <name val="Verdana"/>
      <family val="2"/>
    </font>
    <font>
      <b/>
      <sz val="10"/>
      <color rgb="FF0000FF"/>
      <name val="Verdana"/>
      <family val="2"/>
    </font>
  </fonts>
  <fills count="2">
    <fill>
      <patternFill patternType="none"/>
    </fill>
    <fill>
      <patternFill patternType="gray125"/>
    </fill>
  </fills>
  <borders count="20">
    <border>
      <left/>
      <right/>
      <top/>
      <bottom/>
      <diagonal/>
    </border>
    <border>
      <left/>
      <right/>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right style="thin">
        <color indexed="64"/>
      </right>
      <top/>
      <bottom style="hair">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s>
  <cellStyleXfs count="3">
    <xf numFmtId="0" fontId="0" fillId="0" borderId="0"/>
    <xf numFmtId="0" fontId="2" fillId="0" borderId="0"/>
    <xf numFmtId="0" fontId="1" fillId="0" borderId="0"/>
  </cellStyleXfs>
  <cellXfs count="96">
    <xf numFmtId="0" fontId="0" fillId="0" borderId="0" xfId="0"/>
    <xf numFmtId="0" fontId="7" fillId="0" borderId="0" xfId="1" applyFont="1"/>
    <xf numFmtId="0" fontId="6" fillId="0" borderId="0" xfId="0" applyFont="1"/>
    <xf numFmtId="166" fontId="8" fillId="0" borderId="0" xfId="0" applyNumberFormat="1" applyFont="1" applyAlignment="1" applyProtection="1">
      <alignment horizontal="centerContinuous"/>
      <protection hidden="1"/>
    </xf>
    <xf numFmtId="0" fontId="8" fillId="0" borderId="0" xfId="0" applyFont="1" applyAlignment="1">
      <alignment horizontal="center"/>
    </xf>
    <xf numFmtId="0" fontId="6" fillId="0" borderId="0" xfId="0" quotePrefix="1" applyFont="1" applyAlignment="1">
      <alignment horizontal="left"/>
    </xf>
    <xf numFmtId="0" fontId="5" fillId="0" borderId="0" xfId="1" quotePrefix="1" applyFont="1" applyAlignment="1" applyProtection="1">
      <alignment horizontal="left"/>
    </xf>
    <xf numFmtId="0" fontId="8" fillId="0" borderId="2" xfId="0" applyFont="1" applyBorder="1"/>
    <xf numFmtId="0" fontId="8" fillId="0" borderId="2" xfId="0" applyFont="1" applyBorder="1" applyAlignment="1">
      <alignment horizontal="center"/>
    </xf>
    <xf numFmtId="0" fontId="8" fillId="0" borderId="9" xfId="0" applyFont="1" applyBorder="1"/>
    <xf numFmtId="0" fontId="8" fillId="0" borderId="7" xfId="0" applyFont="1" applyBorder="1"/>
    <xf numFmtId="0" fontId="8" fillId="0" borderId="9" xfId="0" applyFont="1" applyBorder="1" applyAlignment="1">
      <alignment horizontal="center"/>
    </xf>
    <xf numFmtId="0" fontId="8" fillId="0" borderId="3" xfId="0" applyFont="1" applyBorder="1" applyAlignment="1">
      <alignment horizontal="center"/>
    </xf>
    <xf numFmtId="0" fontId="8" fillId="0" borderId="4" xfId="0" applyFont="1" applyBorder="1" applyAlignment="1">
      <alignment horizontal="center"/>
    </xf>
    <xf numFmtId="0" fontId="8" fillId="0" borderId="10" xfId="0" applyFont="1" applyBorder="1" applyAlignment="1">
      <alignment horizontal="center"/>
    </xf>
    <xf numFmtId="0" fontId="8" fillId="0" borderId="10" xfId="0" applyFont="1" applyBorder="1" applyAlignment="1"/>
    <xf numFmtId="0" fontId="8" fillId="0" borderId="14" xfId="0" applyFont="1" applyBorder="1" applyAlignment="1"/>
    <xf numFmtId="0" fontId="12" fillId="0" borderId="2" xfId="1" quotePrefix="1" applyFont="1" applyBorder="1" applyAlignment="1" applyProtection="1">
      <alignment horizontal="left"/>
      <protection locked="0"/>
    </xf>
    <xf numFmtId="0" fontId="6" fillId="0" borderId="2" xfId="0" applyFont="1" applyBorder="1" applyProtection="1">
      <protection locked="0"/>
    </xf>
    <xf numFmtId="0" fontId="6" fillId="0" borderId="9" xfId="0" applyFont="1" applyBorder="1" applyProtection="1">
      <protection locked="0"/>
    </xf>
    <xf numFmtId="0" fontId="6" fillId="0" borderId="7" xfId="0" applyFont="1" applyBorder="1" applyProtection="1">
      <protection locked="0"/>
    </xf>
    <xf numFmtId="0" fontId="6" fillId="0" borderId="11" xfId="0" applyFont="1" applyBorder="1" applyProtection="1">
      <protection locked="0"/>
    </xf>
    <xf numFmtId="0" fontId="6" fillId="0" borderId="15" xfId="0" applyFont="1" applyBorder="1" applyProtection="1">
      <protection locked="0"/>
    </xf>
    <xf numFmtId="0" fontId="6" fillId="0" borderId="5" xfId="0" applyFont="1" applyBorder="1" applyProtection="1">
      <protection locked="0"/>
    </xf>
    <xf numFmtId="0" fontId="4" fillId="0" borderId="5" xfId="1" quotePrefix="1" applyFont="1" applyBorder="1" applyAlignment="1" applyProtection="1">
      <alignment horizontal="left"/>
      <protection locked="0"/>
    </xf>
    <xf numFmtId="0" fontId="6" fillId="0" borderId="12" xfId="0" applyFont="1" applyBorder="1" applyProtection="1">
      <protection locked="0"/>
    </xf>
    <xf numFmtId="0" fontId="6" fillId="0" borderId="0" xfId="1" quotePrefix="1" applyFont="1" applyAlignment="1" applyProtection="1">
      <alignment horizontal="left"/>
    </xf>
    <xf numFmtId="0" fontId="4" fillId="0" borderId="5" xfId="1" quotePrefix="1" applyFont="1" applyBorder="1" applyAlignment="1" applyProtection="1">
      <alignment horizontal="fill"/>
      <protection locked="0"/>
    </xf>
    <xf numFmtId="0" fontId="4" fillId="0" borderId="5" xfId="1" applyFont="1" applyBorder="1" applyAlignment="1" applyProtection="1">
      <alignment horizontal="left"/>
      <protection locked="0"/>
    </xf>
    <xf numFmtId="0" fontId="6" fillId="0" borderId="6" xfId="0" applyFont="1" applyBorder="1" applyProtection="1">
      <protection locked="0"/>
    </xf>
    <xf numFmtId="0" fontId="6" fillId="0" borderId="13" xfId="0" applyFont="1" applyBorder="1" applyProtection="1">
      <protection locked="0"/>
    </xf>
    <xf numFmtId="0" fontId="6" fillId="0" borderId="10" xfId="0" applyFont="1" applyBorder="1" applyProtection="1">
      <protection locked="0"/>
    </xf>
    <xf numFmtId="0" fontId="6" fillId="0" borderId="14" xfId="0" applyFont="1" applyBorder="1" applyProtection="1">
      <protection locked="0"/>
    </xf>
    <xf numFmtId="0" fontId="6" fillId="0" borderId="0" xfId="0" applyFont="1" applyBorder="1"/>
    <xf numFmtId="0" fontId="6" fillId="0" borderId="8" xfId="0" applyFont="1" applyBorder="1"/>
    <xf numFmtId="0" fontId="6" fillId="0" borderId="0" xfId="0" applyFont="1" applyBorder="1" applyAlignment="1">
      <alignment horizontal="center"/>
    </xf>
    <xf numFmtId="0" fontId="13" fillId="0" borderId="0" xfId="0" applyFont="1"/>
    <xf numFmtId="17" fontId="6" fillId="0" borderId="0" xfId="0" quotePrefix="1" applyNumberFormat="1" applyFont="1" applyAlignment="1">
      <alignment horizontal="left"/>
    </xf>
    <xf numFmtId="0" fontId="3" fillId="0" borderId="8" xfId="1" applyFont="1" applyBorder="1" applyAlignment="1" applyProtection="1">
      <alignment horizontal="left"/>
    </xf>
    <xf numFmtId="0" fontId="8" fillId="0" borderId="8" xfId="1" applyFont="1" applyBorder="1" applyAlignment="1" applyProtection="1"/>
    <xf numFmtId="0" fontId="6" fillId="0" borderId="19" xfId="0" applyFont="1" applyBorder="1" applyProtection="1">
      <protection locked="0"/>
    </xf>
    <xf numFmtId="0" fontId="6" fillId="0" borderId="0" xfId="0" applyFont="1" applyAlignment="1">
      <alignment horizontal="left"/>
    </xf>
    <xf numFmtId="0" fontId="6" fillId="0" borderId="0" xfId="0" quotePrefix="1" applyFont="1" applyAlignment="1"/>
    <xf numFmtId="0" fontId="4" fillId="0" borderId="0" xfId="0" quotePrefix="1" applyFont="1" applyAlignment="1">
      <alignment horizontal="left" vertical="top" wrapText="1"/>
    </xf>
    <xf numFmtId="0" fontId="5" fillId="0" borderId="0" xfId="0" quotePrefix="1" applyFont="1" applyAlignment="1"/>
    <xf numFmtId="0" fontId="6" fillId="0" borderId="0" xfId="0" quotePrefix="1" applyFont="1"/>
    <xf numFmtId="0" fontId="6" fillId="0" borderId="16" xfId="0" applyFont="1" applyBorder="1" applyAlignment="1">
      <alignment horizontal="center"/>
    </xf>
    <xf numFmtId="0" fontId="6" fillId="0" borderId="0" xfId="0" applyFont="1" applyBorder="1" applyAlignment="1"/>
    <xf numFmtId="0" fontId="6" fillId="0" borderId="0" xfId="2" applyFont="1" applyAlignment="1">
      <alignment horizontal="center"/>
    </xf>
    <xf numFmtId="49" fontId="6" fillId="0" borderId="0" xfId="2" applyNumberFormat="1" applyFont="1" applyAlignment="1">
      <alignment horizontal="center"/>
    </xf>
    <xf numFmtId="0" fontId="10" fillId="0" borderId="0" xfId="0" applyFont="1" applyAlignment="1"/>
    <xf numFmtId="166" fontId="6" fillId="0" borderId="0" xfId="0" applyNumberFormat="1" applyFont="1" applyAlignment="1" applyProtection="1">
      <alignment horizontal="centerContinuous"/>
      <protection hidden="1"/>
    </xf>
    <xf numFmtId="166" fontId="6" fillId="0" borderId="0" xfId="0" quotePrefix="1" applyNumberFormat="1" applyFont="1" applyAlignment="1" applyProtection="1">
      <alignment horizontal="centerContinuous"/>
      <protection hidden="1"/>
    </xf>
    <xf numFmtId="0" fontId="6" fillId="0" borderId="0" xfId="0" applyFont="1" applyProtection="1"/>
    <xf numFmtId="0" fontId="8" fillId="0" borderId="0" xfId="0" applyFont="1" applyAlignment="1" applyProtection="1"/>
    <xf numFmtId="0" fontId="8" fillId="0" borderId="0" xfId="0" quotePrefix="1" applyFont="1" applyAlignment="1" applyProtection="1">
      <alignment horizontal="center"/>
    </xf>
    <xf numFmtId="0" fontId="8" fillId="0" borderId="0" xfId="0" applyFont="1" applyAlignment="1" applyProtection="1">
      <alignment horizontal="center"/>
    </xf>
    <xf numFmtId="0" fontId="4" fillId="0" borderId="0" xfId="0" applyFont="1" applyProtection="1"/>
    <xf numFmtId="0" fontId="8" fillId="0" borderId="0" xfId="0" quotePrefix="1" applyFont="1" applyAlignment="1" applyProtection="1">
      <alignment horizontal="right"/>
    </xf>
    <xf numFmtId="0" fontId="8" fillId="0" borderId="0" xfId="0" applyFont="1" applyAlignment="1" applyProtection="1">
      <alignment horizontal="right"/>
    </xf>
    <xf numFmtId="0" fontId="10" fillId="0" borderId="1" xfId="0" applyFont="1" applyBorder="1" applyAlignment="1" applyProtection="1"/>
    <xf numFmtId="0" fontId="10" fillId="0" borderId="0" xfId="0" applyFont="1" applyBorder="1" applyAlignment="1" applyProtection="1"/>
    <xf numFmtId="0" fontId="6" fillId="0" borderId="0" xfId="0" quotePrefix="1" applyFont="1" applyAlignment="1" applyProtection="1">
      <alignment horizontal="left"/>
    </xf>
    <xf numFmtId="0" fontId="8" fillId="0" borderId="0" xfId="0" quotePrefix="1" applyFont="1" applyBorder="1" applyAlignment="1" applyProtection="1">
      <alignment horizontal="center"/>
    </xf>
    <xf numFmtId="0" fontId="11" fillId="0" borderId="0" xfId="0" quotePrefix="1" applyFont="1" applyAlignment="1" applyProtection="1">
      <alignment horizontal="left"/>
    </xf>
    <xf numFmtId="0" fontId="5" fillId="0" borderId="0" xfId="0" quotePrefix="1" applyFont="1" applyAlignment="1" applyProtection="1">
      <alignment horizontal="left"/>
    </xf>
    <xf numFmtId="0" fontId="5" fillId="0" borderId="0" xfId="0" applyFont="1" applyAlignment="1" applyProtection="1">
      <alignment horizontal="left"/>
    </xf>
    <xf numFmtId="0" fontId="9" fillId="0" borderId="0" xfId="1" applyFont="1" applyAlignment="1" applyProtection="1"/>
    <xf numFmtId="0" fontId="14" fillId="0" borderId="0" xfId="0" applyFont="1" applyAlignment="1" applyProtection="1"/>
    <xf numFmtId="0" fontId="6" fillId="0" borderId="0" xfId="1" applyFont="1"/>
    <xf numFmtId="0" fontId="4" fillId="0" borderId="0" xfId="0" quotePrefix="1" applyFont="1" applyAlignment="1">
      <alignment horizontal="left" vertical="top" wrapText="1"/>
    </xf>
    <xf numFmtId="0" fontId="6" fillId="0" borderId="0" xfId="2" applyNumberFormat="1" applyFont="1" applyAlignment="1" applyProtection="1">
      <protection hidden="1"/>
    </xf>
    <xf numFmtId="0" fontId="6" fillId="0" borderId="0" xfId="2" applyFont="1" applyAlignment="1"/>
    <xf numFmtId="0" fontId="6" fillId="0" borderId="0" xfId="2" applyFont="1" applyFill="1" applyAlignment="1"/>
    <xf numFmtId="164" fontId="6" fillId="0" borderId="0" xfId="2" applyNumberFormat="1" applyFont="1" applyAlignment="1"/>
    <xf numFmtId="165" fontId="6" fillId="0" borderId="0" xfId="2" applyNumberFormat="1" applyFont="1" applyAlignment="1"/>
    <xf numFmtId="165" fontId="8" fillId="0" borderId="0" xfId="2" applyNumberFormat="1" applyFont="1" applyAlignment="1"/>
    <xf numFmtId="0" fontId="6" fillId="0" borderId="0" xfId="0" applyFont="1" applyAlignment="1"/>
    <xf numFmtId="0" fontId="8" fillId="0" borderId="0" xfId="2" applyFont="1" applyAlignment="1"/>
    <xf numFmtId="15" fontId="6" fillId="0" borderId="0" xfId="2" applyNumberFormat="1" applyFont="1" applyAlignment="1"/>
    <xf numFmtId="0" fontId="17" fillId="0" borderId="0" xfId="0" quotePrefix="1" applyFont="1" applyAlignment="1" applyProtection="1">
      <alignment horizontal="left"/>
    </xf>
    <xf numFmtId="0" fontId="15" fillId="0" borderId="0" xfId="0" applyFont="1" applyFill="1"/>
    <xf numFmtId="0" fontId="9" fillId="0" borderId="0" xfId="0" quotePrefix="1" applyFont="1" applyAlignment="1">
      <alignment horizontal="left"/>
    </xf>
    <xf numFmtId="166" fontId="8" fillId="0" borderId="0" xfId="0" applyNumberFormat="1" applyFont="1" applyAlignment="1" applyProtection="1">
      <alignment horizontal="left"/>
    </xf>
    <xf numFmtId="0" fontId="6" fillId="0" borderId="16" xfId="0" applyFont="1" applyBorder="1" applyAlignment="1">
      <alignment horizontal="center"/>
    </xf>
    <xf numFmtId="0" fontId="6" fillId="0" borderId="0" xfId="0" applyFont="1" applyBorder="1" applyAlignment="1">
      <alignment horizontal="center"/>
    </xf>
    <xf numFmtId="0" fontId="9" fillId="0" borderId="17" xfId="0" quotePrefix="1" applyFont="1" applyBorder="1" applyAlignment="1">
      <alignment horizontal="center"/>
    </xf>
    <xf numFmtId="0" fontId="9" fillId="0" borderId="18" xfId="0" quotePrefix="1" applyFont="1" applyBorder="1" applyAlignment="1">
      <alignment horizontal="center"/>
    </xf>
    <xf numFmtId="0" fontId="8" fillId="0" borderId="10" xfId="0" applyFont="1" applyBorder="1" applyAlignment="1">
      <alignment horizontal="center"/>
    </xf>
    <xf numFmtId="0" fontId="8" fillId="0" borderId="14" xfId="0" applyFont="1" applyBorder="1" applyAlignment="1">
      <alignment horizontal="center"/>
    </xf>
    <xf numFmtId="0" fontId="6" fillId="0" borderId="0" xfId="0" quotePrefix="1" applyFont="1" applyAlignment="1" applyProtection="1">
      <alignment horizontal="left" vertical="top" wrapText="1"/>
    </xf>
    <xf numFmtId="0" fontId="4" fillId="0" borderId="16" xfId="0" quotePrefix="1" applyFont="1" applyBorder="1" applyAlignment="1">
      <alignment horizontal="left" vertical="top" wrapText="1"/>
    </xf>
    <xf numFmtId="0" fontId="4" fillId="0" borderId="0" xfId="0" quotePrefix="1" applyFont="1" applyAlignment="1">
      <alignment horizontal="left" vertical="top" wrapText="1"/>
    </xf>
    <xf numFmtId="0" fontId="5" fillId="0" borderId="0" xfId="0" quotePrefix="1" applyFont="1" applyAlignment="1" applyProtection="1">
      <alignment horizontal="left"/>
    </xf>
    <xf numFmtId="0" fontId="5" fillId="0" borderId="0" xfId="0" applyFont="1" applyAlignment="1" applyProtection="1">
      <alignment horizontal="left"/>
    </xf>
    <xf numFmtId="0" fontId="16" fillId="0" borderId="0" xfId="0" quotePrefix="1" applyFont="1" applyAlignment="1" applyProtection="1">
      <alignment horizontal="left" wrapText="1"/>
    </xf>
  </cellXfs>
  <cellStyles count="3">
    <cellStyle name="Normal" xfId="0" builtinId="0"/>
    <cellStyle name="Normal 2" xfId="2"/>
    <cellStyle name="Normal_EIS_CERT_2001" xfId="1"/>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Style="combo" dx="16" fmlaLink="DATA!$B$1" fmlaRange="DATA!$E$1:$E$71" sel="1" val="0"/>
</file>

<file path=xl/ctrlProps/ctrlProp2.xml><?xml version="1.0" encoding="utf-8"?>
<formControlPr xmlns="http://schemas.microsoft.com/office/spreadsheetml/2009/9/main" objectType="Drop" dropStyle="combo" dx="16" fmlaLink="DATA!$B$3" fmlaRange="DATA!$E$80:$E$84" sel="1" val="0"/>
</file>

<file path=xl/ctrlProps/ctrlProp3.xml><?xml version="1.0" encoding="utf-8"?>
<formControlPr xmlns="http://schemas.microsoft.com/office/spreadsheetml/2009/9/main" objectType="Drop" dropStyle="combo" dx="16" fmlaLink="DATA!$I$1" fmlaRange="DATA!$J$1:$J$2"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5</xdr:row>
          <xdr:rowOff>99060</xdr:rowOff>
        </xdr:from>
        <xdr:to>
          <xdr:col>5</xdr:col>
          <xdr:colOff>746760</xdr:colOff>
          <xdr:row>6</xdr:row>
          <xdr:rowOff>182880</xdr:rowOff>
        </xdr:to>
        <xdr:sp macro="" textlink="">
          <xdr:nvSpPr>
            <xdr:cNvPr id="1029" name="Drop Down 5" hidden="1">
              <a:extLst>
                <a:ext uri="{63B3BB69-23CF-44E3-9099-C40C66FF867C}">
                  <a14:compatExt spid="_x0000_s10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3</xdr:row>
          <xdr:rowOff>7620</xdr:rowOff>
        </xdr:from>
        <xdr:to>
          <xdr:col>5</xdr:col>
          <xdr:colOff>251460</xdr:colOff>
          <xdr:row>4</xdr:row>
          <xdr:rowOff>53340</xdr:rowOff>
        </xdr:to>
        <xdr:sp macro="" textlink="">
          <xdr:nvSpPr>
            <xdr:cNvPr id="1030" name="Drop Down 6" hidden="1">
              <a:extLst>
                <a:ext uri="{63B3BB69-23CF-44E3-9099-C40C66FF867C}">
                  <a14:compatExt spid="_x0000_s10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xdr:row>
          <xdr:rowOff>60960</xdr:rowOff>
        </xdr:from>
        <xdr:to>
          <xdr:col>10</xdr:col>
          <xdr:colOff>464820</xdr:colOff>
          <xdr:row>2</xdr:row>
          <xdr:rowOff>83820</xdr:rowOff>
        </xdr:to>
        <xdr:sp macro="" textlink="">
          <xdr:nvSpPr>
            <xdr:cNvPr id="1031" name="Drop Down 7" hidden="1">
              <a:extLst>
                <a:ext uri="{63B3BB69-23CF-44E3-9099-C40C66FF867C}">
                  <a14:compatExt spid="_x0000_s10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AX53"/>
  <sheetViews>
    <sheetView showGridLines="0" tabSelected="1" zoomScaleNormal="100" zoomScaleSheetLayoutView="100" workbookViewId="0"/>
  </sheetViews>
  <sheetFormatPr defaultColWidth="0" defaultRowHeight="12.6" zeroHeight="1" x14ac:dyDescent="0.2"/>
  <cols>
    <col min="1" max="1" width="2.875" style="2" customWidth="1"/>
    <col min="2" max="2" width="41.25" style="2" customWidth="1"/>
    <col min="3" max="3" width="34" style="2" customWidth="1"/>
    <col min="4" max="5" width="17" style="2" customWidth="1"/>
    <col min="6" max="6" width="15.875" style="2" customWidth="1"/>
    <col min="7" max="7" width="49.25" style="2" customWidth="1"/>
    <col min="8" max="8" width="4.75" style="2" bestFit="1" customWidth="1"/>
    <col min="9" max="9" width="9.25" style="2" customWidth="1"/>
    <col min="10" max="10" width="9" style="2" customWidth="1"/>
    <col min="11" max="11" width="11.25" style="2" customWidth="1"/>
    <col min="12" max="12" width="2.625" style="2" customWidth="1"/>
    <col min="13" max="13" width="4.25" style="2" customWidth="1"/>
    <col min="14" max="14" width="7" style="2" hidden="1" customWidth="1"/>
    <col min="15" max="22" width="2" style="2" hidden="1" customWidth="1"/>
    <col min="23" max="23" width="4.625" style="2" hidden="1" customWidth="1"/>
    <col min="24" max="24" width="3.875" style="2" hidden="1" customWidth="1"/>
    <col min="25" max="25" width="6" style="2" hidden="1" customWidth="1"/>
    <col min="26" max="26" width="33" style="2" hidden="1" customWidth="1"/>
    <col min="27" max="27" width="19.125" style="2" hidden="1" customWidth="1"/>
    <col min="28" max="28" width="45.625" style="2" hidden="1" customWidth="1"/>
    <col min="29" max="29" width="26.125" style="2" hidden="1" customWidth="1"/>
    <col min="30" max="50" width="0" style="2" hidden="1" customWidth="1"/>
    <col min="51" max="16384" width="9.25" style="2" hidden="1"/>
  </cols>
  <sheetData>
    <row r="1" spans="1:50" x14ac:dyDescent="0.2">
      <c r="A1" s="53"/>
      <c r="B1" s="53"/>
      <c r="C1" s="53"/>
      <c r="D1" s="53"/>
      <c r="E1" s="53"/>
      <c r="F1" s="53"/>
      <c r="G1" s="53"/>
      <c r="H1" s="53"/>
      <c r="I1" s="53"/>
      <c r="J1" s="53"/>
      <c r="K1" s="53"/>
      <c r="L1" s="53"/>
    </row>
    <row r="2" spans="1:50" ht="16.2" x14ac:dyDescent="0.3">
      <c r="A2" s="53"/>
      <c r="B2" s="1" t="s">
        <v>101</v>
      </c>
      <c r="D2" s="67" t="str">
        <f>IF(Lang=1,'Teacher Certification'!Z2,'Teacher Certification'!AA2)</f>
        <v>FUNDED INDEPENDENT SCHOOLS</v>
      </c>
      <c r="E2" s="68"/>
      <c r="F2" s="68"/>
      <c r="G2" s="68"/>
      <c r="H2" s="53"/>
      <c r="I2" s="53"/>
      <c r="J2" s="53"/>
      <c r="K2" s="53"/>
      <c r="L2" s="53"/>
      <c r="Z2" s="69" t="s">
        <v>0</v>
      </c>
      <c r="AA2" s="69" t="s">
        <v>46</v>
      </c>
    </row>
    <row r="3" spans="1:50" ht="16.2" x14ac:dyDescent="0.3">
      <c r="A3" s="53"/>
      <c r="B3" s="1" t="s">
        <v>102</v>
      </c>
      <c r="C3" s="54"/>
      <c r="D3" s="68" t="str">
        <f>IF(Lang=1,Z3,AA3)</f>
        <v>Certified &amp; Non-Certified Teachers Employed Report</v>
      </c>
      <c r="E3" s="54"/>
      <c r="F3" s="54"/>
      <c r="G3" s="54"/>
      <c r="H3" s="54"/>
      <c r="I3" s="54"/>
      <c r="J3" s="53"/>
      <c r="K3" s="53"/>
      <c r="L3" s="53"/>
      <c r="Z3" s="2" t="s">
        <v>122</v>
      </c>
      <c r="AA3" s="2" t="s">
        <v>123</v>
      </c>
    </row>
    <row r="4" spans="1:50" x14ac:dyDescent="0.2">
      <c r="A4" s="53"/>
      <c r="B4" s="1" t="s">
        <v>83</v>
      </c>
      <c r="D4" s="83">
        <f>+DATA!E86</f>
        <v>44834</v>
      </c>
      <c r="E4" s="83"/>
      <c r="F4" s="83"/>
      <c r="G4" s="55"/>
      <c r="H4" s="55"/>
      <c r="I4" s="55"/>
      <c r="J4" s="53"/>
      <c r="K4" s="53"/>
      <c r="L4" s="53"/>
      <c r="AQ4" s="2">
        <v>43008</v>
      </c>
    </row>
    <row r="5" spans="1:50" x14ac:dyDescent="0.2">
      <c r="A5" s="53"/>
      <c r="B5" s="1" t="s">
        <v>84</v>
      </c>
      <c r="C5" s="56"/>
      <c r="E5" s="53"/>
      <c r="F5" s="53"/>
      <c r="G5" s="53"/>
      <c r="H5" s="53"/>
      <c r="I5" s="53"/>
      <c r="J5" s="56"/>
      <c r="K5" s="56"/>
      <c r="L5" s="56"/>
      <c r="M5" s="4"/>
      <c r="N5" s="4"/>
      <c r="O5" s="4"/>
      <c r="P5" s="4"/>
      <c r="Q5" s="4"/>
      <c r="R5" s="4"/>
      <c r="S5" s="4"/>
    </row>
    <row r="6" spans="1:50" x14ac:dyDescent="0.2">
      <c r="A6" s="53"/>
      <c r="B6" s="1" t="s">
        <v>85</v>
      </c>
      <c r="C6" s="53"/>
      <c r="D6" s="53"/>
      <c r="E6" s="53"/>
      <c r="F6" s="53"/>
      <c r="H6" s="53"/>
      <c r="I6" s="53"/>
      <c r="J6" s="53"/>
      <c r="K6" s="53"/>
      <c r="L6" s="53"/>
    </row>
    <row r="7" spans="1:50" ht="16.2" x14ac:dyDescent="0.3">
      <c r="A7" s="53"/>
      <c r="B7" s="57"/>
      <c r="C7" s="58" t="str">
        <f>IF(Lang=1,AE7,AT7)</f>
        <v>Independent School:</v>
      </c>
      <c r="D7" s="39" t="str">
        <f>+DATA!E95</f>
        <v/>
      </c>
      <c r="E7" s="38"/>
      <c r="F7" s="38"/>
      <c r="H7" s="53"/>
      <c r="I7" s="53"/>
      <c r="J7" s="53"/>
      <c r="K7" s="53"/>
      <c r="L7" s="53"/>
      <c r="AA7" s="2" t="s">
        <v>274</v>
      </c>
      <c r="AB7" s="2" t="s">
        <v>271</v>
      </c>
      <c r="AE7" s="2" t="s">
        <v>11</v>
      </c>
      <c r="AF7" s="2" t="s">
        <v>1</v>
      </c>
      <c r="AT7" s="2" t="s">
        <v>50</v>
      </c>
      <c r="AU7" s="2" t="s">
        <v>1</v>
      </c>
    </row>
    <row r="8" spans="1:50" x14ac:dyDescent="0.2">
      <c r="A8" s="53"/>
      <c r="B8" s="57"/>
      <c r="C8" s="59" t="str">
        <f>IF(Lang=1,AE8,AT8)</f>
        <v>Address *:</v>
      </c>
      <c r="D8" s="60" t="str">
        <f>IF(DIVNUM=1,"",VLOOKUP(DIVNUM,LOOKUPTABLE,3))</f>
        <v/>
      </c>
      <c r="E8" s="60"/>
      <c r="F8" s="60"/>
      <c r="G8" s="61"/>
      <c r="H8" s="61"/>
      <c r="I8" s="53"/>
      <c r="J8" s="53"/>
      <c r="K8" s="53"/>
      <c r="L8" s="53"/>
      <c r="AA8" s="2" t="s">
        <v>273</v>
      </c>
      <c r="AB8" s="2" t="s">
        <v>272</v>
      </c>
      <c r="AE8" s="2" t="s">
        <v>12</v>
      </c>
      <c r="AF8" s="2" t="s">
        <v>1</v>
      </c>
      <c r="AT8" s="2" t="s">
        <v>51</v>
      </c>
      <c r="AU8" s="2" t="s">
        <v>1</v>
      </c>
    </row>
    <row r="9" spans="1:50" x14ac:dyDescent="0.2">
      <c r="A9" s="53"/>
      <c r="B9" s="62"/>
      <c r="C9" s="53"/>
      <c r="D9" s="60" t="str">
        <f>IF(DIVNUM=1,"",VLOOKUP(DIVNUM,LOOKUPTABLE,4))</f>
        <v/>
      </c>
      <c r="E9" s="60"/>
      <c r="F9" s="60"/>
      <c r="G9" s="61"/>
      <c r="H9" s="61"/>
      <c r="I9" s="53"/>
      <c r="J9" s="53"/>
      <c r="K9" s="53"/>
      <c r="L9" s="53"/>
      <c r="AF9" s="2" t="s">
        <v>1</v>
      </c>
      <c r="AU9" s="2" t="s">
        <v>1</v>
      </c>
    </row>
    <row r="10" spans="1:50" x14ac:dyDescent="0.2">
      <c r="A10" s="53"/>
      <c r="B10" s="6"/>
      <c r="C10" s="53"/>
      <c r="D10" s="53"/>
      <c r="E10" s="53"/>
      <c r="F10" s="53"/>
      <c r="G10" s="53"/>
      <c r="H10" s="53"/>
      <c r="I10" s="53"/>
      <c r="J10" s="53"/>
      <c r="K10" s="53"/>
      <c r="L10" s="53"/>
    </row>
    <row r="11" spans="1:50" x14ac:dyDescent="0.2">
      <c r="A11" s="53"/>
      <c r="B11" s="80" t="str">
        <f>IF(Lang=1,AA7,AB7)</f>
        <v>Non-Certified Teachers</v>
      </c>
      <c r="C11" s="53"/>
      <c r="D11" s="53"/>
      <c r="E11" s="53"/>
      <c r="F11" s="55"/>
      <c r="G11" s="63"/>
      <c r="H11" s="63"/>
      <c r="I11" s="55"/>
      <c r="J11" s="53"/>
      <c r="K11" s="53"/>
      <c r="L11" s="53"/>
      <c r="AA11" s="41" t="s">
        <v>270</v>
      </c>
      <c r="AP11" s="2" t="s">
        <v>89</v>
      </c>
    </row>
    <row r="12" spans="1:50" x14ac:dyDescent="0.2">
      <c r="A12" s="53"/>
      <c r="B12" s="90" t="str">
        <f>IF(Lang=1,AA11,AP11)</f>
        <v>Report only those individuals who do not hold valid and subsisting teaching certificates issued in accordance with the Teaching Certificates and Qualifications Regulation 115/2015 under The Education Administration Act.  Nursery teachers are to be included and individuals currently in process through the Teacher Certification Unit.</v>
      </c>
      <c r="C12" s="90"/>
      <c r="D12" s="90"/>
      <c r="E12" s="90"/>
      <c r="F12" s="90"/>
      <c r="G12" s="90"/>
      <c r="H12" s="90"/>
      <c r="I12" s="90"/>
      <c r="J12" s="90"/>
      <c r="K12" s="90"/>
      <c r="L12" s="53"/>
    </row>
    <row r="13" spans="1:50" x14ac:dyDescent="0.2">
      <c r="A13" s="53"/>
      <c r="B13" s="90"/>
      <c r="C13" s="90"/>
      <c r="D13" s="90"/>
      <c r="E13" s="90"/>
      <c r="F13" s="90"/>
      <c r="G13" s="90"/>
      <c r="H13" s="90"/>
      <c r="I13" s="90"/>
      <c r="J13" s="90"/>
      <c r="K13" s="90"/>
      <c r="L13" s="64"/>
    </row>
    <row r="14" spans="1:50" ht="13.8" x14ac:dyDescent="0.25">
      <c r="B14" s="7"/>
      <c r="C14" s="7"/>
      <c r="D14" s="8" t="str">
        <f t="shared" ref="D14:F15" si="0">IF(Lang=1,AC14,AR14)</f>
        <v>Grade/</v>
      </c>
      <c r="E14" s="86" t="str">
        <f t="shared" si="0"/>
        <v>Course Approval **</v>
      </c>
      <c r="F14" s="87">
        <f t="shared" si="0"/>
        <v>0</v>
      </c>
      <c r="G14" s="9"/>
      <c r="H14" s="9"/>
      <c r="I14" s="10"/>
      <c r="J14" s="11" t="s">
        <v>42</v>
      </c>
      <c r="K14" s="10"/>
      <c r="AC14" s="2" t="s">
        <v>9</v>
      </c>
      <c r="AD14" s="2" t="s">
        <v>6</v>
      </c>
      <c r="AI14" s="2" t="s">
        <v>42</v>
      </c>
      <c r="AR14" s="2" t="s">
        <v>52</v>
      </c>
      <c r="AS14" s="2" t="s">
        <v>53</v>
      </c>
      <c r="AX14" s="2" t="s">
        <v>42</v>
      </c>
    </row>
    <row r="15" spans="1:50" x14ac:dyDescent="0.2">
      <c r="B15" s="12" t="str">
        <f>IF(Lang=1,AA15,AP15)</f>
        <v>Surname</v>
      </c>
      <c r="C15" s="12" t="str">
        <f>IF(Lang=1,AB15,AQ15)</f>
        <v>Given Names</v>
      </c>
      <c r="D15" s="12" t="str">
        <f t="shared" si="0"/>
        <v>Level</v>
      </c>
      <c r="E15" s="13" t="str">
        <f t="shared" si="0"/>
        <v>A</v>
      </c>
      <c r="F15" s="13" t="str">
        <f t="shared" si="0"/>
        <v>N/A</v>
      </c>
      <c r="G15" s="14" t="str">
        <f>IF(Lang=1,AF15,AU15)</f>
        <v>Subject</v>
      </c>
      <c r="H15" s="88" t="str">
        <f>IF(Lang=1,AG15,AV15)</f>
        <v>%</v>
      </c>
      <c r="I15" s="89">
        <f>IF(Lang=1,AH15,AW15)</f>
        <v>0</v>
      </c>
      <c r="J15" s="15" t="str">
        <f>IF(Lang=1,AI15,AX15)</f>
        <v>In Process</v>
      </c>
      <c r="K15" s="16"/>
      <c r="AA15" s="2" t="s">
        <v>2</v>
      </c>
      <c r="AB15" s="2" t="s">
        <v>3</v>
      </c>
      <c r="AC15" s="2" t="s">
        <v>10</v>
      </c>
      <c r="AD15" s="2" t="s">
        <v>4</v>
      </c>
      <c r="AE15" s="2" t="s">
        <v>5</v>
      </c>
      <c r="AF15" s="2" t="s">
        <v>7</v>
      </c>
      <c r="AG15" s="2" t="s">
        <v>8</v>
      </c>
      <c r="AI15" s="2" t="s">
        <v>41</v>
      </c>
      <c r="AP15" s="2" t="s">
        <v>54</v>
      </c>
      <c r="AQ15" s="2" t="s">
        <v>55</v>
      </c>
      <c r="AR15" s="2" t="s">
        <v>56</v>
      </c>
      <c r="AS15" s="2" t="s">
        <v>4</v>
      </c>
      <c r="AT15" s="2" t="s">
        <v>57</v>
      </c>
      <c r="AU15" s="2" t="s">
        <v>58</v>
      </c>
      <c r="AV15" s="2" t="s">
        <v>8</v>
      </c>
      <c r="AX15" s="2" t="s">
        <v>59</v>
      </c>
    </row>
    <row r="16" spans="1:50" ht="18" customHeight="1" x14ac:dyDescent="0.2">
      <c r="B16" s="17"/>
      <c r="C16" s="17"/>
      <c r="D16" s="18"/>
      <c r="E16" s="18"/>
      <c r="F16" s="18"/>
      <c r="G16" s="19"/>
      <c r="H16" s="19"/>
      <c r="I16" s="20"/>
      <c r="J16" s="19"/>
      <c r="K16" s="20"/>
      <c r="L16" s="5"/>
    </row>
    <row r="17" spans="2:42" ht="18" customHeight="1" x14ac:dyDescent="0.2">
      <c r="B17" s="23"/>
      <c r="C17" s="24"/>
      <c r="D17" s="23"/>
      <c r="E17" s="23"/>
      <c r="F17" s="23"/>
      <c r="G17" s="25"/>
      <c r="H17" s="25"/>
      <c r="I17" s="40"/>
      <c r="J17" s="25"/>
      <c r="K17" s="40"/>
      <c r="L17" s="26"/>
    </row>
    <row r="18" spans="2:42" ht="18" customHeight="1" x14ac:dyDescent="0.2">
      <c r="B18" s="23"/>
      <c r="C18" s="24"/>
      <c r="D18" s="23"/>
      <c r="E18" s="23"/>
      <c r="F18" s="23"/>
      <c r="G18" s="25"/>
      <c r="H18" s="21"/>
      <c r="I18" s="22"/>
      <c r="J18" s="21"/>
      <c r="K18" s="22"/>
      <c r="L18" s="26"/>
    </row>
    <row r="19" spans="2:42" ht="18" customHeight="1" x14ac:dyDescent="0.2">
      <c r="B19" s="27" t="s">
        <v>1</v>
      </c>
      <c r="C19" s="28"/>
      <c r="D19" s="23"/>
      <c r="E19" s="23"/>
      <c r="F19" s="23"/>
      <c r="G19" s="25"/>
      <c r="H19" s="21"/>
      <c r="I19" s="22"/>
      <c r="J19" s="21"/>
      <c r="K19" s="22"/>
      <c r="AA19" s="2" t="s">
        <v>1</v>
      </c>
      <c r="AP19" s="2" t="s">
        <v>1</v>
      </c>
    </row>
    <row r="20" spans="2:42" ht="18" customHeight="1" x14ac:dyDescent="0.2">
      <c r="B20" s="23"/>
      <c r="C20" s="23"/>
      <c r="D20" s="23"/>
      <c r="E20" s="23"/>
      <c r="F20" s="23"/>
      <c r="G20" s="25"/>
      <c r="H20" s="21"/>
      <c r="I20" s="22"/>
      <c r="J20" s="21"/>
      <c r="K20" s="22"/>
    </row>
    <row r="21" spans="2:42" ht="18" customHeight="1" x14ac:dyDescent="0.2">
      <c r="B21" s="23"/>
      <c r="C21" s="23"/>
      <c r="D21" s="23"/>
      <c r="E21" s="23"/>
      <c r="F21" s="23"/>
      <c r="G21" s="25"/>
      <c r="H21" s="21"/>
      <c r="I21" s="22"/>
      <c r="J21" s="21"/>
      <c r="K21" s="22"/>
    </row>
    <row r="22" spans="2:42" ht="18" customHeight="1" x14ac:dyDescent="0.2">
      <c r="B22" s="23"/>
      <c r="C22" s="23"/>
      <c r="D22" s="23"/>
      <c r="E22" s="23"/>
      <c r="F22" s="23"/>
      <c r="G22" s="25"/>
      <c r="H22" s="21"/>
      <c r="I22" s="22"/>
      <c r="J22" s="21"/>
      <c r="K22" s="22"/>
    </row>
    <row r="23" spans="2:42" ht="18" customHeight="1" x14ac:dyDescent="0.2">
      <c r="B23" s="23"/>
      <c r="C23" s="23"/>
      <c r="D23" s="23"/>
      <c r="E23" s="23"/>
      <c r="F23" s="23"/>
      <c r="G23" s="25"/>
      <c r="H23" s="21"/>
      <c r="I23" s="22"/>
      <c r="J23" s="21"/>
      <c r="K23" s="22"/>
    </row>
    <row r="24" spans="2:42" ht="18" customHeight="1" x14ac:dyDescent="0.2">
      <c r="B24" s="23"/>
      <c r="C24" s="23"/>
      <c r="D24" s="23"/>
      <c r="E24" s="23"/>
      <c r="F24" s="23"/>
      <c r="G24" s="25"/>
      <c r="H24" s="21"/>
      <c r="I24" s="22"/>
      <c r="J24" s="21"/>
      <c r="K24" s="22"/>
    </row>
    <row r="25" spans="2:42" ht="18" customHeight="1" x14ac:dyDescent="0.2">
      <c r="B25" s="29"/>
      <c r="C25" s="29"/>
      <c r="D25" s="29"/>
      <c r="E25" s="29"/>
      <c r="F25" s="29"/>
      <c r="G25" s="30"/>
      <c r="H25" s="31"/>
      <c r="I25" s="32"/>
      <c r="J25" s="31"/>
      <c r="K25" s="32"/>
    </row>
    <row r="26" spans="2:42" x14ac:dyDescent="0.2">
      <c r="B26" s="91" t="str">
        <f>IF(Lang=1,AA26,AP26)</f>
        <v>The collection of personal information is authorized under The Public Schools Act and the Private Schools Grants Regulation 61/2012.  The personal information reported will be used for the purpose of determining and verifying funding eligibility and program requirements for funded independent schools. It is protected by the Protection of Privacy provisions of The Freedom of Information and Protection of Privacy Act.</v>
      </c>
      <c r="C26" s="91"/>
      <c r="D26" s="91"/>
      <c r="E26" s="91"/>
      <c r="F26" s="91"/>
      <c r="G26" s="91"/>
      <c r="H26" s="91"/>
      <c r="I26" s="91"/>
      <c r="J26" s="91"/>
      <c r="K26" s="91"/>
      <c r="AA26" s="2" t="s">
        <v>90</v>
      </c>
      <c r="AP26" s="2" t="s">
        <v>91</v>
      </c>
    </row>
    <row r="27" spans="2:42" x14ac:dyDescent="0.2">
      <c r="B27" s="92"/>
      <c r="C27" s="92"/>
      <c r="D27" s="92"/>
      <c r="E27" s="92"/>
      <c r="F27" s="92"/>
      <c r="G27" s="92"/>
      <c r="H27" s="92"/>
      <c r="I27" s="92"/>
      <c r="J27" s="92"/>
      <c r="K27" s="92"/>
    </row>
    <row r="28" spans="2:42" x14ac:dyDescent="0.2">
      <c r="B28" s="92"/>
      <c r="C28" s="92"/>
      <c r="D28" s="92"/>
      <c r="E28" s="92"/>
      <c r="F28" s="92"/>
      <c r="G28" s="92"/>
      <c r="H28" s="92"/>
      <c r="I28" s="92"/>
      <c r="J28" s="92"/>
      <c r="K28" s="92"/>
    </row>
    <row r="29" spans="2:42" ht="13.8" x14ac:dyDescent="0.25">
      <c r="B29" s="82" t="str">
        <f>IF(Lang=1,AA29,AP29)</f>
        <v>Note:</v>
      </c>
      <c r="C29" s="43"/>
      <c r="D29" s="43"/>
      <c r="E29" s="43"/>
      <c r="F29" s="43"/>
      <c r="G29" s="43"/>
      <c r="H29" s="43"/>
      <c r="I29" s="43"/>
      <c r="J29" s="43"/>
      <c r="K29" s="43"/>
      <c r="AA29" s="2" t="s">
        <v>95</v>
      </c>
      <c r="AP29" s="2" t="s">
        <v>98</v>
      </c>
    </row>
    <row r="30" spans="2:42" x14ac:dyDescent="0.2">
      <c r="B30" s="5" t="str">
        <f>IF(Lang=1,AA31,AP31)</f>
        <v>- Provide a separate report for each school site.</v>
      </c>
      <c r="C30" s="43"/>
      <c r="D30" s="43"/>
      <c r="E30" s="43"/>
      <c r="F30" s="43"/>
      <c r="G30" s="43"/>
      <c r="H30" s="43"/>
      <c r="I30" s="43"/>
      <c r="J30" s="43"/>
      <c r="K30" s="43"/>
      <c r="AA30" s="45" t="s">
        <v>97</v>
      </c>
      <c r="AP30" s="45" t="s">
        <v>100</v>
      </c>
    </row>
    <row r="31" spans="2:42" ht="12.6" customHeight="1" x14ac:dyDescent="0.2">
      <c r="B31" s="42" t="str">
        <f>IF(Lang=1,AA30,AP30)</f>
        <v>- Check the "A" column for the courses approved in the Subject Table Handbook and the "N/A" column for courses not approved.</v>
      </c>
      <c r="C31" s="44"/>
      <c r="D31" s="43"/>
      <c r="E31" s="43"/>
      <c r="F31" s="43"/>
      <c r="G31" s="43"/>
      <c r="H31" s="43"/>
      <c r="I31" s="43"/>
      <c r="J31" s="43"/>
      <c r="K31" s="43"/>
      <c r="AA31" s="45" t="s">
        <v>96</v>
      </c>
      <c r="AP31" s="45" t="s">
        <v>99</v>
      </c>
    </row>
    <row r="32" spans="2:42" ht="12.6" customHeight="1" x14ac:dyDescent="0.2">
      <c r="B32" s="42"/>
      <c r="C32" s="44"/>
      <c r="D32" s="70"/>
      <c r="E32" s="70"/>
      <c r="F32" s="70"/>
      <c r="G32" s="70"/>
      <c r="H32" s="70"/>
      <c r="I32" s="70"/>
      <c r="J32" s="70"/>
      <c r="K32" s="70"/>
      <c r="AA32" s="45"/>
      <c r="AP32" s="45"/>
    </row>
    <row r="33" spans="2:47" ht="13.8" x14ac:dyDescent="0.25">
      <c r="B33" s="81" t="str">
        <f>IF(Lang=1,AA8,AB8)</f>
        <v>Certified Teachers</v>
      </c>
      <c r="H33" s="33"/>
      <c r="I33" s="33"/>
    </row>
    <row r="34" spans="2:47" x14ac:dyDescent="0.2">
      <c r="B34" s="90" t="str">
        <f>IF(Lang=1,AA34,AP34)</f>
        <v>We certify that to the best of our knowledege and belief that all teachers reported electronically through EIS collection hold valid and subsisting teacher certificates issued in accordance with the Teaching Certificates and Qualifications Regulation 115/2015 under The Education Administration Act.</v>
      </c>
      <c r="C34" s="90"/>
      <c r="D34" s="90"/>
      <c r="E34" s="90"/>
      <c r="F34" s="90"/>
      <c r="G34" s="90"/>
      <c r="H34" s="90"/>
      <c r="I34" s="90"/>
      <c r="J34" s="90"/>
      <c r="K34" s="90"/>
      <c r="AA34" s="69" t="s">
        <v>124</v>
      </c>
      <c r="AP34" s="69" t="s">
        <v>125</v>
      </c>
    </row>
    <row r="35" spans="2:47" x14ac:dyDescent="0.2">
      <c r="B35" s="90"/>
      <c r="C35" s="90"/>
      <c r="D35" s="90"/>
      <c r="E35" s="90"/>
      <c r="F35" s="90"/>
      <c r="G35" s="90"/>
      <c r="H35" s="90"/>
      <c r="I35" s="90"/>
      <c r="J35" s="90"/>
      <c r="K35" s="90"/>
      <c r="AA35" s="69"/>
      <c r="AP35" s="69"/>
    </row>
    <row r="36" spans="2:47" x14ac:dyDescent="0.2">
      <c r="B36" s="90"/>
      <c r="C36" s="90"/>
      <c r="D36" s="90"/>
      <c r="E36" s="90"/>
      <c r="F36" s="90"/>
      <c r="G36" s="90"/>
      <c r="H36" s="90"/>
      <c r="I36" s="90"/>
      <c r="J36" s="90"/>
      <c r="K36" s="90"/>
    </row>
    <row r="37" spans="2:47" x14ac:dyDescent="0.2">
      <c r="D37" s="93"/>
      <c r="E37" s="94"/>
      <c r="F37" s="94"/>
      <c r="G37" s="94"/>
      <c r="H37" s="94"/>
      <c r="I37" s="33"/>
      <c r="AA37" s="69"/>
      <c r="AP37" s="69"/>
    </row>
    <row r="38" spans="2:47" x14ac:dyDescent="0.2">
      <c r="B38" s="95" t="str">
        <f>IF(Lang=1,AA38,AP38)</f>
        <v>We certify that to the best of our knowledge and belief the information furnished in this report is true and correct, and in accordance with the laws and regulations of the Province of Manitoba.</v>
      </c>
      <c r="C38" s="95"/>
      <c r="D38" s="95"/>
      <c r="E38" s="95"/>
      <c r="F38" s="95"/>
      <c r="G38" s="95"/>
      <c r="H38" s="95"/>
      <c r="I38" s="95"/>
      <c r="J38" s="95"/>
      <c r="K38" s="95"/>
      <c r="AA38" s="2" t="s">
        <v>92</v>
      </c>
      <c r="AP38" s="2" t="s">
        <v>93</v>
      </c>
    </row>
    <row r="39" spans="2:47" ht="16.350000000000001" customHeight="1" x14ac:dyDescent="0.2">
      <c r="B39" s="95"/>
      <c r="C39" s="95"/>
      <c r="D39" s="95"/>
      <c r="E39" s="95"/>
      <c r="F39" s="95"/>
      <c r="G39" s="95"/>
      <c r="H39" s="95"/>
      <c r="I39" s="95"/>
      <c r="J39" s="95"/>
      <c r="K39" s="95"/>
    </row>
    <row r="40" spans="2:47" x14ac:dyDescent="0.2">
      <c r="D40" s="65"/>
      <c r="E40" s="66"/>
      <c r="F40" s="66"/>
      <c r="G40" s="66"/>
      <c r="H40" s="66"/>
      <c r="I40" s="33"/>
    </row>
    <row r="41" spans="2:47" x14ac:dyDescent="0.2">
      <c r="D41" s="65"/>
      <c r="E41" s="66"/>
      <c r="F41" s="66"/>
      <c r="G41" s="66"/>
      <c r="H41" s="66"/>
      <c r="I41" s="33"/>
    </row>
    <row r="42" spans="2:47" x14ac:dyDescent="0.2">
      <c r="D42" s="65"/>
      <c r="E42" s="66"/>
      <c r="F42" s="66"/>
      <c r="G42" s="66"/>
      <c r="H42" s="66"/>
      <c r="I42" s="33"/>
    </row>
    <row r="43" spans="2:47" x14ac:dyDescent="0.2">
      <c r="H43" s="33"/>
      <c r="I43" s="33"/>
    </row>
    <row r="44" spans="2:47" x14ac:dyDescent="0.2">
      <c r="B44" s="34"/>
      <c r="C44" s="33"/>
      <c r="F44" s="34"/>
      <c r="G44" s="33"/>
      <c r="H44" s="33"/>
      <c r="I44" s="33"/>
      <c r="AP44" s="2" t="s">
        <v>94</v>
      </c>
    </row>
    <row r="45" spans="2:47" x14ac:dyDescent="0.2">
      <c r="B45" s="46" t="s">
        <v>13</v>
      </c>
      <c r="C45" s="47"/>
      <c r="D45" s="84" t="str">
        <f>IF(Lang=1,AF45,AU45)</f>
        <v>Principal</v>
      </c>
      <c r="E45" s="84"/>
      <c r="F45" s="84"/>
      <c r="G45" s="33"/>
      <c r="H45" s="33"/>
      <c r="AC45" s="2" t="s">
        <v>13</v>
      </c>
      <c r="AF45" s="2" t="s">
        <v>14</v>
      </c>
      <c r="AR45" s="2" t="s">
        <v>13</v>
      </c>
      <c r="AU45" s="2" t="s">
        <v>60</v>
      </c>
    </row>
    <row r="46" spans="2:47" x14ac:dyDescent="0.2">
      <c r="D46" s="65"/>
      <c r="E46" s="66"/>
      <c r="F46" s="66"/>
      <c r="G46" s="66"/>
      <c r="H46" s="66"/>
      <c r="I46" s="33"/>
    </row>
    <row r="47" spans="2:47" x14ac:dyDescent="0.2">
      <c r="D47" s="65"/>
      <c r="E47" s="66"/>
      <c r="F47" s="66"/>
      <c r="G47" s="66"/>
      <c r="H47" s="66"/>
      <c r="I47" s="33"/>
    </row>
    <row r="48" spans="2:47" x14ac:dyDescent="0.2">
      <c r="B48" s="35"/>
      <c r="C48" s="35"/>
      <c r="D48" s="35"/>
      <c r="E48" s="35"/>
    </row>
    <row r="49" spans="2:47" x14ac:dyDescent="0.2">
      <c r="B49" s="34"/>
      <c r="C49" s="33"/>
      <c r="D49" s="34"/>
      <c r="E49" s="34"/>
      <c r="F49" s="34"/>
    </row>
    <row r="50" spans="2:47" x14ac:dyDescent="0.2">
      <c r="B50" s="46" t="s">
        <v>13</v>
      </c>
      <c r="C50" s="47"/>
      <c r="D50" s="84" t="str">
        <f>IF(Lang=1,AF50,AU50)</f>
        <v>Chairperson</v>
      </c>
      <c r="E50" s="84"/>
      <c r="F50" s="84"/>
      <c r="AC50" s="2" t="s">
        <v>13</v>
      </c>
      <c r="AF50" s="2" t="s">
        <v>15</v>
      </c>
      <c r="AR50" s="2" t="s">
        <v>13</v>
      </c>
      <c r="AU50" s="2" t="s">
        <v>61</v>
      </c>
    </row>
    <row r="51" spans="2:47" x14ac:dyDescent="0.2">
      <c r="B51" s="36"/>
      <c r="D51" s="85"/>
      <c r="E51" s="85"/>
      <c r="G51" s="85"/>
      <c r="H51" s="85"/>
    </row>
    <row r="52" spans="2:47" x14ac:dyDescent="0.2">
      <c r="B52" s="37"/>
    </row>
    <row r="53" spans="2:47" x14ac:dyDescent="0.2"/>
  </sheetData>
  <mergeCells count="12">
    <mergeCell ref="D4:F4"/>
    <mergeCell ref="D45:F45"/>
    <mergeCell ref="D51:E51"/>
    <mergeCell ref="G51:H51"/>
    <mergeCell ref="E14:F14"/>
    <mergeCell ref="H15:I15"/>
    <mergeCell ref="D50:F50"/>
    <mergeCell ref="B12:K13"/>
    <mergeCell ref="B26:K28"/>
    <mergeCell ref="D37:H37"/>
    <mergeCell ref="B34:K36"/>
    <mergeCell ref="B38:K39"/>
  </mergeCells>
  <phoneticPr fontId="0" type="noConversion"/>
  <dataValidations count="1">
    <dataValidation allowBlank="1" showInputMessage="1" showErrorMessage="1" promptTitle="Select School" sqref="D7:F7"/>
  </dataValidations>
  <pageMargins left="0.19684930008748908" right="0.19684930008748908" top="0.39370078740157483" bottom="0.39370078740157483" header="0.51180993000874886" footer="0.26181102362204722"/>
  <pageSetup scale="78"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9" r:id="rId4" name="Drop Down 5">
              <controlPr defaultSize="0" print="0" autoLine="0" autoPict="0">
                <anchor moveWithCells="1">
                  <from>
                    <xdr:col>3</xdr:col>
                    <xdr:colOff>0</xdr:colOff>
                    <xdr:row>5</xdr:row>
                    <xdr:rowOff>99060</xdr:rowOff>
                  </from>
                  <to>
                    <xdr:col>5</xdr:col>
                    <xdr:colOff>746760</xdr:colOff>
                    <xdr:row>6</xdr:row>
                    <xdr:rowOff>182880</xdr:rowOff>
                  </to>
                </anchor>
              </controlPr>
            </control>
          </mc:Choice>
        </mc:AlternateContent>
        <mc:AlternateContent xmlns:mc="http://schemas.openxmlformats.org/markup-compatibility/2006">
          <mc:Choice Requires="x14">
            <control shapeId="1030" r:id="rId5" name="Drop Down 6">
              <controlPr defaultSize="0" print="0" autoLine="0" autoPict="0">
                <anchor moveWithCells="1">
                  <from>
                    <xdr:col>3</xdr:col>
                    <xdr:colOff>53340</xdr:colOff>
                    <xdr:row>3</xdr:row>
                    <xdr:rowOff>7620</xdr:rowOff>
                  </from>
                  <to>
                    <xdr:col>5</xdr:col>
                    <xdr:colOff>251460</xdr:colOff>
                    <xdr:row>4</xdr:row>
                    <xdr:rowOff>53340</xdr:rowOff>
                  </to>
                </anchor>
              </controlPr>
            </control>
          </mc:Choice>
        </mc:AlternateContent>
        <mc:AlternateContent xmlns:mc="http://schemas.openxmlformats.org/markup-compatibility/2006">
          <mc:Choice Requires="x14">
            <control shapeId="1031" r:id="rId6" name="Drop Down 7">
              <controlPr defaultSize="0" print="0" autoLine="0" autoPict="0">
                <anchor moveWithCells="1">
                  <from>
                    <xdr:col>9</xdr:col>
                    <xdr:colOff>76200</xdr:colOff>
                    <xdr:row>1</xdr:row>
                    <xdr:rowOff>60960</xdr:rowOff>
                  </from>
                  <to>
                    <xdr:col>10</xdr:col>
                    <xdr:colOff>464820</xdr:colOff>
                    <xdr:row>2</xdr:row>
                    <xdr:rowOff>83820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K95"/>
  <sheetViews>
    <sheetView workbookViewId="0">
      <selection activeCell="B7" sqref="B7"/>
    </sheetView>
  </sheetViews>
  <sheetFormatPr defaultColWidth="9.25" defaultRowHeight="12.6" x14ac:dyDescent="0.2"/>
  <cols>
    <col min="1" max="1" width="13.75" style="72" customWidth="1"/>
    <col min="2" max="2" width="19.375" style="72" customWidth="1"/>
    <col min="3" max="3" width="2.75" style="72" bestFit="1" customWidth="1"/>
    <col min="4" max="4" width="4.125" style="72" bestFit="1" customWidth="1"/>
    <col min="5" max="5" width="47.125" style="72" bestFit="1" customWidth="1"/>
    <col min="6" max="6" width="46.375" style="72" customWidth="1"/>
    <col min="7" max="7" width="34.75" style="72" bestFit="1" customWidth="1"/>
    <col min="8" max="8" width="38.375" style="72" bestFit="1" customWidth="1"/>
    <col min="9" max="9" width="12.125" style="72" bestFit="1" customWidth="1"/>
    <col min="10" max="16384" width="9.25" style="72"/>
  </cols>
  <sheetData>
    <row r="1" spans="1:10" x14ac:dyDescent="0.2">
      <c r="A1" s="71" t="s">
        <v>43</v>
      </c>
      <c r="B1" s="71">
        <v>1</v>
      </c>
      <c r="D1" s="71">
        <v>1</v>
      </c>
      <c r="E1" s="71" t="s">
        <v>44</v>
      </c>
      <c r="F1" s="71"/>
      <c r="I1" s="72">
        <v>1</v>
      </c>
      <c r="J1" s="72" t="s">
        <v>47</v>
      </c>
    </row>
    <row r="2" spans="1:10" x14ac:dyDescent="0.2">
      <c r="D2" s="71">
        <f>+D1+1</f>
        <v>2</v>
      </c>
      <c r="E2" s="72" t="s">
        <v>105</v>
      </c>
      <c r="F2" s="50" t="s">
        <v>130</v>
      </c>
      <c r="G2" s="50" t="s">
        <v>198</v>
      </c>
      <c r="J2" s="72" t="s">
        <v>48</v>
      </c>
    </row>
    <row r="3" spans="1:10" x14ac:dyDescent="0.2">
      <c r="A3" s="72" t="s">
        <v>45</v>
      </c>
      <c r="B3" s="72">
        <v>1</v>
      </c>
      <c r="C3" s="73"/>
      <c r="D3" s="71">
        <f t="shared" ref="D3:D71" si="0">+D2+1</f>
        <v>3</v>
      </c>
      <c r="E3" s="72" t="s">
        <v>16</v>
      </c>
      <c r="F3" s="50" t="s">
        <v>131</v>
      </c>
      <c r="G3" s="50" t="s">
        <v>199</v>
      </c>
    </row>
    <row r="4" spans="1:10" x14ac:dyDescent="0.2">
      <c r="C4" s="73"/>
      <c r="D4" s="71">
        <f t="shared" si="0"/>
        <v>4</v>
      </c>
      <c r="E4" s="72" t="s">
        <v>17</v>
      </c>
      <c r="F4" s="50" t="s">
        <v>132</v>
      </c>
      <c r="G4" s="50" t="s">
        <v>200</v>
      </c>
    </row>
    <row r="5" spans="1:10" x14ac:dyDescent="0.2">
      <c r="C5" s="73"/>
      <c r="D5" s="71">
        <f t="shared" si="0"/>
        <v>5</v>
      </c>
      <c r="E5" s="72" t="s">
        <v>126</v>
      </c>
      <c r="F5" s="50" t="s">
        <v>127</v>
      </c>
      <c r="G5" s="50" t="s">
        <v>262</v>
      </c>
    </row>
    <row r="6" spans="1:10" x14ac:dyDescent="0.2">
      <c r="C6" s="73"/>
      <c r="D6" s="71">
        <f t="shared" si="0"/>
        <v>6</v>
      </c>
      <c r="E6" s="72" t="s">
        <v>18</v>
      </c>
      <c r="F6" s="50" t="s">
        <v>133</v>
      </c>
      <c r="G6" s="50" t="s">
        <v>201</v>
      </c>
    </row>
    <row r="7" spans="1:10" x14ac:dyDescent="0.2">
      <c r="A7" s="72" t="s">
        <v>269</v>
      </c>
      <c r="B7" s="79">
        <v>44699</v>
      </c>
      <c r="C7" s="73"/>
      <c r="D7" s="71">
        <f t="shared" si="0"/>
        <v>7</v>
      </c>
      <c r="E7" s="72" t="s">
        <v>19</v>
      </c>
      <c r="F7" s="50" t="s">
        <v>134</v>
      </c>
      <c r="G7" s="50" t="s">
        <v>202</v>
      </c>
    </row>
    <row r="8" spans="1:10" x14ac:dyDescent="0.2">
      <c r="C8" s="73"/>
      <c r="D8" s="71">
        <f t="shared" si="0"/>
        <v>8</v>
      </c>
      <c r="E8" s="72" t="s">
        <v>20</v>
      </c>
      <c r="F8" s="50" t="s">
        <v>135</v>
      </c>
      <c r="G8" s="50" t="s">
        <v>203</v>
      </c>
    </row>
    <row r="9" spans="1:10" x14ac:dyDescent="0.2">
      <c r="C9" s="73"/>
      <c r="D9" s="71">
        <f t="shared" si="0"/>
        <v>9</v>
      </c>
      <c r="E9" s="72" t="s">
        <v>263</v>
      </c>
      <c r="F9" s="50" t="s">
        <v>264</v>
      </c>
      <c r="G9" s="50" t="s">
        <v>265</v>
      </c>
    </row>
    <row r="10" spans="1:10" x14ac:dyDescent="0.2">
      <c r="C10" s="73"/>
      <c r="D10" s="71">
        <f t="shared" si="0"/>
        <v>10</v>
      </c>
      <c r="E10" s="72" t="s">
        <v>106</v>
      </c>
      <c r="F10" s="50" t="s">
        <v>136</v>
      </c>
      <c r="G10" s="50" t="s">
        <v>204</v>
      </c>
    </row>
    <row r="11" spans="1:10" x14ac:dyDescent="0.2">
      <c r="C11" s="73"/>
      <c r="D11" s="71">
        <f t="shared" si="0"/>
        <v>11</v>
      </c>
      <c r="E11" s="72" t="s">
        <v>21</v>
      </c>
      <c r="F11" s="50" t="s">
        <v>137</v>
      </c>
      <c r="G11" s="50" t="s">
        <v>205</v>
      </c>
    </row>
    <row r="12" spans="1:10" x14ac:dyDescent="0.2">
      <c r="C12" s="73"/>
      <c r="D12" s="71">
        <f t="shared" si="0"/>
        <v>12</v>
      </c>
      <c r="E12" s="72" t="s">
        <v>22</v>
      </c>
      <c r="F12" s="50" t="s">
        <v>138</v>
      </c>
      <c r="G12" s="50" t="s">
        <v>206</v>
      </c>
    </row>
    <row r="13" spans="1:10" x14ac:dyDescent="0.2">
      <c r="C13" s="73"/>
      <c r="D13" s="71">
        <f t="shared" si="0"/>
        <v>13</v>
      </c>
      <c r="E13" s="72" t="s">
        <v>23</v>
      </c>
      <c r="F13" s="50" t="s">
        <v>139</v>
      </c>
      <c r="G13" s="50" t="s">
        <v>207</v>
      </c>
    </row>
    <row r="14" spans="1:10" x14ac:dyDescent="0.2">
      <c r="D14" s="71">
        <f t="shared" si="0"/>
        <v>14</v>
      </c>
      <c r="E14" s="72" t="s">
        <v>107</v>
      </c>
      <c r="F14" s="50" t="s">
        <v>140</v>
      </c>
      <c r="G14" s="50" t="s">
        <v>208</v>
      </c>
    </row>
    <row r="15" spans="1:10" x14ac:dyDescent="0.2">
      <c r="C15" s="73"/>
      <c r="D15" s="71">
        <f t="shared" si="0"/>
        <v>15</v>
      </c>
      <c r="E15" s="72" t="s">
        <v>40</v>
      </c>
      <c r="F15" s="50" t="s">
        <v>141</v>
      </c>
      <c r="G15" s="50" t="s">
        <v>209</v>
      </c>
    </row>
    <row r="16" spans="1:10" x14ac:dyDescent="0.2">
      <c r="C16" s="73"/>
      <c r="D16" s="71">
        <f t="shared" si="0"/>
        <v>16</v>
      </c>
      <c r="E16" s="72" t="s">
        <v>24</v>
      </c>
      <c r="F16" s="50" t="s">
        <v>142</v>
      </c>
      <c r="G16" s="50" t="s">
        <v>210</v>
      </c>
    </row>
    <row r="17" spans="3:7" x14ac:dyDescent="0.2">
      <c r="C17" s="73"/>
      <c r="D17" s="71">
        <f t="shared" si="0"/>
        <v>17</v>
      </c>
      <c r="E17" s="72" t="s">
        <v>25</v>
      </c>
      <c r="F17" s="50" t="s">
        <v>143</v>
      </c>
      <c r="G17" s="50" t="s">
        <v>211</v>
      </c>
    </row>
    <row r="18" spans="3:7" x14ac:dyDescent="0.2">
      <c r="C18" s="73"/>
      <c r="D18" s="71">
        <f t="shared" si="0"/>
        <v>18</v>
      </c>
      <c r="E18" s="72" t="s">
        <v>67</v>
      </c>
      <c r="F18" s="50" t="s">
        <v>144</v>
      </c>
      <c r="G18" s="50" t="s">
        <v>212</v>
      </c>
    </row>
    <row r="19" spans="3:7" x14ac:dyDescent="0.2">
      <c r="C19" s="73"/>
      <c r="D19" s="71">
        <f t="shared" si="0"/>
        <v>19</v>
      </c>
      <c r="E19" s="72" t="s">
        <v>62</v>
      </c>
      <c r="F19" s="50" t="s">
        <v>145</v>
      </c>
      <c r="G19" s="50" t="s">
        <v>213</v>
      </c>
    </row>
    <row r="20" spans="3:7" x14ac:dyDescent="0.2">
      <c r="C20" s="73"/>
      <c r="D20" s="71">
        <f t="shared" si="0"/>
        <v>20</v>
      </c>
      <c r="E20" s="72" t="s">
        <v>108</v>
      </c>
      <c r="F20" s="50" t="s">
        <v>146</v>
      </c>
      <c r="G20" s="50" t="s">
        <v>214</v>
      </c>
    </row>
    <row r="21" spans="3:7" x14ac:dyDescent="0.2">
      <c r="C21" s="73"/>
      <c r="D21" s="71">
        <f t="shared" si="0"/>
        <v>21</v>
      </c>
      <c r="E21" s="72" t="s">
        <v>26</v>
      </c>
      <c r="F21" s="50" t="s">
        <v>147</v>
      </c>
      <c r="G21" s="50" t="s">
        <v>215</v>
      </c>
    </row>
    <row r="22" spans="3:7" x14ac:dyDescent="0.2">
      <c r="C22" s="73"/>
      <c r="D22" s="71">
        <f t="shared" si="0"/>
        <v>22</v>
      </c>
      <c r="E22" s="72" t="s">
        <v>109</v>
      </c>
      <c r="F22" s="50" t="s">
        <v>148</v>
      </c>
      <c r="G22" s="50" t="s">
        <v>216</v>
      </c>
    </row>
    <row r="23" spans="3:7" x14ac:dyDescent="0.2">
      <c r="C23" s="73"/>
      <c r="D23" s="71">
        <f t="shared" si="0"/>
        <v>23</v>
      </c>
      <c r="E23" s="72" t="s">
        <v>27</v>
      </c>
      <c r="F23" s="50" t="s">
        <v>149</v>
      </c>
      <c r="G23" s="50" t="s">
        <v>217</v>
      </c>
    </row>
    <row r="24" spans="3:7" x14ac:dyDescent="0.2">
      <c r="C24" s="73"/>
      <c r="D24" s="71">
        <f t="shared" si="0"/>
        <v>24</v>
      </c>
      <c r="E24" s="72" t="s">
        <v>28</v>
      </c>
      <c r="F24" s="50" t="s">
        <v>150</v>
      </c>
      <c r="G24" s="50" t="s">
        <v>218</v>
      </c>
    </row>
    <row r="25" spans="3:7" x14ac:dyDescent="0.2">
      <c r="C25" s="73"/>
      <c r="D25" s="71">
        <f t="shared" si="0"/>
        <v>25</v>
      </c>
      <c r="E25" s="72" t="s">
        <v>110</v>
      </c>
      <c r="F25" s="50" t="s">
        <v>151</v>
      </c>
      <c r="G25" s="50" t="s">
        <v>219</v>
      </c>
    </row>
    <row r="26" spans="3:7" x14ac:dyDescent="0.2">
      <c r="C26" s="73"/>
      <c r="D26" s="71">
        <f t="shared" si="0"/>
        <v>26</v>
      </c>
      <c r="E26" s="72" t="s">
        <v>29</v>
      </c>
      <c r="F26" s="50" t="s">
        <v>152</v>
      </c>
      <c r="G26" s="50" t="s">
        <v>220</v>
      </c>
    </row>
    <row r="27" spans="3:7" x14ac:dyDescent="0.2">
      <c r="C27" s="73"/>
      <c r="D27" s="71">
        <f t="shared" si="0"/>
        <v>27</v>
      </c>
      <c r="E27" s="72" t="s">
        <v>86</v>
      </c>
      <c r="F27" s="50" t="s">
        <v>153</v>
      </c>
      <c r="G27" s="50" t="s">
        <v>221</v>
      </c>
    </row>
    <row r="28" spans="3:7" x14ac:dyDescent="0.2">
      <c r="C28" s="73"/>
      <c r="D28" s="71">
        <f t="shared" si="0"/>
        <v>28</v>
      </c>
      <c r="E28" s="72" t="s">
        <v>68</v>
      </c>
      <c r="F28" s="50" t="s">
        <v>154</v>
      </c>
      <c r="G28" s="50" t="s">
        <v>222</v>
      </c>
    </row>
    <row r="29" spans="3:7" x14ac:dyDescent="0.2">
      <c r="C29" s="73"/>
      <c r="D29" s="71">
        <f t="shared" si="0"/>
        <v>29</v>
      </c>
      <c r="E29" s="72" t="s">
        <v>30</v>
      </c>
      <c r="F29" s="50" t="s">
        <v>155</v>
      </c>
      <c r="G29" s="50" t="s">
        <v>223</v>
      </c>
    </row>
    <row r="30" spans="3:7" x14ac:dyDescent="0.2">
      <c r="C30" s="73"/>
      <c r="D30" s="71">
        <f t="shared" si="0"/>
        <v>30</v>
      </c>
      <c r="E30" s="72" t="s">
        <v>31</v>
      </c>
      <c r="F30" s="50" t="s">
        <v>156</v>
      </c>
      <c r="G30" s="50" t="s">
        <v>224</v>
      </c>
    </row>
    <row r="31" spans="3:7" x14ac:dyDescent="0.2">
      <c r="C31" s="73"/>
      <c r="D31" s="71">
        <f t="shared" si="0"/>
        <v>31</v>
      </c>
      <c r="E31" s="72" t="s">
        <v>32</v>
      </c>
      <c r="F31" s="50" t="s">
        <v>157</v>
      </c>
      <c r="G31" s="50" t="s">
        <v>225</v>
      </c>
    </row>
    <row r="32" spans="3:7" x14ac:dyDescent="0.2">
      <c r="C32" s="73"/>
      <c r="D32" s="71">
        <f t="shared" si="0"/>
        <v>32</v>
      </c>
      <c r="E32" s="72" t="s">
        <v>111</v>
      </c>
      <c r="F32" s="50" t="s">
        <v>158</v>
      </c>
      <c r="G32" s="50" t="s">
        <v>226</v>
      </c>
    </row>
    <row r="33" spans="3:7" x14ac:dyDescent="0.2">
      <c r="C33" s="73"/>
      <c r="D33" s="71">
        <f t="shared" si="0"/>
        <v>33</v>
      </c>
      <c r="E33" s="72" t="s">
        <v>33</v>
      </c>
      <c r="F33" s="50" t="s">
        <v>159</v>
      </c>
      <c r="G33" s="50" t="s">
        <v>227</v>
      </c>
    </row>
    <row r="34" spans="3:7" x14ac:dyDescent="0.2">
      <c r="C34" s="73"/>
      <c r="D34" s="71">
        <f t="shared" si="0"/>
        <v>34</v>
      </c>
      <c r="E34" s="72" t="s">
        <v>112</v>
      </c>
      <c r="F34" s="50" t="s">
        <v>160</v>
      </c>
      <c r="G34" s="50" t="s">
        <v>228</v>
      </c>
    </row>
    <row r="35" spans="3:7" x14ac:dyDescent="0.2">
      <c r="C35" s="73"/>
      <c r="D35" s="71">
        <f t="shared" si="0"/>
        <v>35</v>
      </c>
      <c r="E35" s="72" t="s">
        <v>65</v>
      </c>
      <c r="F35" s="50" t="s">
        <v>161</v>
      </c>
      <c r="G35" s="50" t="s">
        <v>229</v>
      </c>
    </row>
    <row r="36" spans="3:7" x14ac:dyDescent="0.2">
      <c r="C36" s="73"/>
      <c r="D36" s="71">
        <f t="shared" si="0"/>
        <v>36</v>
      </c>
      <c r="E36" s="72" t="s">
        <v>69</v>
      </c>
      <c r="F36" s="50" t="s">
        <v>162</v>
      </c>
      <c r="G36" s="50" t="s">
        <v>230</v>
      </c>
    </row>
    <row r="37" spans="3:7" x14ac:dyDescent="0.2">
      <c r="C37" s="73"/>
      <c r="D37" s="71">
        <f t="shared" si="0"/>
        <v>37</v>
      </c>
      <c r="E37" s="72" t="s">
        <v>66</v>
      </c>
      <c r="F37" s="50" t="s">
        <v>163</v>
      </c>
      <c r="G37" s="50" t="s">
        <v>231</v>
      </c>
    </row>
    <row r="38" spans="3:7" x14ac:dyDescent="0.2">
      <c r="C38" s="73"/>
      <c r="D38" s="71">
        <f t="shared" si="0"/>
        <v>38</v>
      </c>
      <c r="E38" s="72" t="s">
        <v>113</v>
      </c>
      <c r="F38" s="50" t="s">
        <v>164</v>
      </c>
      <c r="G38" s="50" t="s">
        <v>232</v>
      </c>
    </row>
    <row r="39" spans="3:7" x14ac:dyDescent="0.2">
      <c r="C39" s="73"/>
      <c r="D39" s="71">
        <f t="shared" si="0"/>
        <v>39</v>
      </c>
      <c r="E39" s="72" t="s">
        <v>34</v>
      </c>
      <c r="F39" s="50" t="s">
        <v>165</v>
      </c>
      <c r="G39" s="50" t="s">
        <v>233</v>
      </c>
    </row>
    <row r="40" spans="3:7" x14ac:dyDescent="0.2">
      <c r="C40" s="73"/>
      <c r="D40" s="71">
        <f t="shared" si="0"/>
        <v>40</v>
      </c>
      <c r="E40" s="72" t="s">
        <v>114</v>
      </c>
      <c r="F40" s="50" t="s">
        <v>166</v>
      </c>
      <c r="G40" s="50" t="s">
        <v>234</v>
      </c>
    </row>
    <row r="41" spans="3:7" x14ac:dyDescent="0.2">
      <c r="C41" s="73"/>
      <c r="D41" s="71">
        <f t="shared" si="0"/>
        <v>41</v>
      </c>
      <c r="E41" s="72" t="s">
        <v>70</v>
      </c>
      <c r="F41" s="50" t="s">
        <v>167</v>
      </c>
      <c r="G41" s="50" t="s">
        <v>200</v>
      </c>
    </row>
    <row r="42" spans="3:7" x14ac:dyDescent="0.2">
      <c r="C42" s="73"/>
      <c r="D42" s="71">
        <f t="shared" si="0"/>
        <v>42</v>
      </c>
      <c r="E42" s="72" t="s">
        <v>35</v>
      </c>
      <c r="F42" s="50" t="s">
        <v>168</v>
      </c>
      <c r="G42" s="50" t="s">
        <v>235</v>
      </c>
    </row>
    <row r="43" spans="3:7" x14ac:dyDescent="0.2">
      <c r="C43" s="73"/>
      <c r="D43" s="71">
        <f t="shared" si="0"/>
        <v>43</v>
      </c>
      <c r="E43" s="72" t="s">
        <v>169</v>
      </c>
      <c r="F43" s="50" t="s">
        <v>170</v>
      </c>
      <c r="G43" s="50" t="s">
        <v>236</v>
      </c>
    </row>
    <row r="44" spans="3:7" x14ac:dyDescent="0.2">
      <c r="C44" s="73"/>
      <c r="D44" s="71">
        <f t="shared" si="0"/>
        <v>44</v>
      </c>
      <c r="E44" s="72" t="s">
        <v>266</v>
      </c>
      <c r="F44" s="50" t="s">
        <v>267</v>
      </c>
      <c r="G44" s="50" t="s">
        <v>268</v>
      </c>
    </row>
    <row r="45" spans="3:7" x14ac:dyDescent="0.2">
      <c r="C45" s="73"/>
      <c r="D45" s="71">
        <f t="shared" si="0"/>
        <v>45</v>
      </c>
      <c r="E45" s="72" t="s">
        <v>128</v>
      </c>
      <c r="F45" s="50" t="s">
        <v>171</v>
      </c>
      <c r="G45" s="50" t="s">
        <v>237</v>
      </c>
    </row>
    <row r="46" spans="3:7" x14ac:dyDescent="0.2">
      <c r="C46" s="73"/>
      <c r="D46" s="71">
        <f t="shared" si="0"/>
        <v>46</v>
      </c>
      <c r="E46" s="72" t="s">
        <v>115</v>
      </c>
      <c r="F46" s="50" t="s">
        <v>172</v>
      </c>
      <c r="G46" s="50" t="s">
        <v>238</v>
      </c>
    </row>
    <row r="47" spans="3:7" x14ac:dyDescent="0.2">
      <c r="C47" s="73"/>
      <c r="D47" s="71">
        <f t="shared" si="0"/>
        <v>47</v>
      </c>
      <c r="E47" s="72" t="s">
        <v>36</v>
      </c>
      <c r="F47" s="50" t="s">
        <v>173</v>
      </c>
      <c r="G47" s="50" t="s">
        <v>239</v>
      </c>
    </row>
    <row r="48" spans="3:7" x14ac:dyDescent="0.2">
      <c r="C48" s="73"/>
      <c r="D48" s="71">
        <f t="shared" si="0"/>
        <v>48</v>
      </c>
      <c r="E48" s="72" t="s">
        <v>71</v>
      </c>
      <c r="F48" s="50" t="s">
        <v>174</v>
      </c>
      <c r="G48" s="50" t="s">
        <v>240</v>
      </c>
    </row>
    <row r="49" spans="3:7" x14ac:dyDescent="0.2">
      <c r="C49" s="73"/>
      <c r="D49" s="71">
        <f t="shared" si="0"/>
        <v>49</v>
      </c>
      <c r="E49" s="72" t="s">
        <v>72</v>
      </c>
      <c r="F49" s="50" t="s">
        <v>175</v>
      </c>
      <c r="G49" s="50" t="s">
        <v>241</v>
      </c>
    </row>
    <row r="50" spans="3:7" x14ac:dyDescent="0.2">
      <c r="C50" s="73"/>
      <c r="D50" s="71">
        <f t="shared" si="0"/>
        <v>50</v>
      </c>
      <c r="E50" s="72" t="s">
        <v>73</v>
      </c>
      <c r="F50" s="50" t="s">
        <v>176</v>
      </c>
      <c r="G50" s="50" t="s">
        <v>217</v>
      </c>
    </row>
    <row r="51" spans="3:7" x14ac:dyDescent="0.2">
      <c r="C51" s="73"/>
      <c r="D51" s="71">
        <f t="shared" si="0"/>
        <v>51</v>
      </c>
      <c r="E51" s="72" t="s">
        <v>74</v>
      </c>
      <c r="F51" s="50" t="s">
        <v>177</v>
      </c>
      <c r="G51" s="50" t="s">
        <v>242</v>
      </c>
    </row>
    <row r="52" spans="3:7" x14ac:dyDescent="0.2">
      <c r="C52" s="73"/>
      <c r="D52" s="71">
        <f t="shared" si="0"/>
        <v>52</v>
      </c>
      <c r="E52" s="72" t="s">
        <v>75</v>
      </c>
      <c r="F52" s="50" t="s">
        <v>178</v>
      </c>
      <c r="G52" s="50" t="s">
        <v>243</v>
      </c>
    </row>
    <row r="53" spans="3:7" x14ac:dyDescent="0.2">
      <c r="C53" s="73"/>
      <c r="D53" s="71">
        <f t="shared" si="0"/>
        <v>53</v>
      </c>
      <c r="E53" s="72" t="s">
        <v>76</v>
      </c>
      <c r="F53" s="50" t="s">
        <v>179</v>
      </c>
      <c r="G53" s="50" t="s">
        <v>244</v>
      </c>
    </row>
    <row r="54" spans="3:7" x14ac:dyDescent="0.2">
      <c r="C54" s="73"/>
      <c r="D54" s="71">
        <f t="shared" si="0"/>
        <v>54</v>
      </c>
      <c r="E54" s="72" t="s">
        <v>77</v>
      </c>
      <c r="F54" s="50" t="s">
        <v>180</v>
      </c>
      <c r="G54" s="50" t="s">
        <v>245</v>
      </c>
    </row>
    <row r="55" spans="3:7" x14ac:dyDescent="0.2">
      <c r="C55" s="73"/>
      <c r="D55" s="71">
        <f t="shared" si="0"/>
        <v>55</v>
      </c>
      <c r="E55" s="72" t="s">
        <v>78</v>
      </c>
      <c r="F55" s="50" t="s">
        <v>181</v>
      </c>
      <c r="G55" s="50" t="s">
        <v>246</v>
      </c>
    </row>
    <row r="56" spans="3:7" x14ac:dyDescent="0.2">
      <c r="C56" s="73"/>
      <c r="D56" s="71">
        <f t="shared" si="0"/>
        <v>56</v>
      </c>
      <c r="E56" s="72" t="s">
        <v>79</v>
      </c>
      <c r="F56" s="50" t="s">
        <v>182</v>
      </c>
      <c r="G56" s="50" t="s">
        <v>247</v>
      </c>
    </row>
    <row r="57" spans="3:7" x14ac:dyDescent="0.2">
      <c r="C57" s="73"/>
      <c r="D57" s="71">
        <f t="shared" si="0"/>
        <v>57</v>
      </c>
      <c r="E57" s="72" t="s">
        <v>116</v>
      </c>
      <c r="F57" s="50" t="s">
        <v>183</v>
      </c>
      <c r="G57" s="50" t="s">
        <v>248</v>
      </c>
    </row>
    <row r="58" spans="3:7" x14ac:dyDescent="0.2">
      <c r="C58" s="73"/>
      <c r="D58" s="71">
        <f t="shared" si="0"/>
        <v>58</v>
      </c>
      <c r="E58" s="72" t="s">
        <v>117</v>
      </c>
      <c r="F58" s="50" t="s">
        <v>184</v>
      </c>
      <c r="G58" s="50" t="s">
        <v>249</v>
      </c>
    </row>
    <row r="59" spans="3:7" x14ac:dyDescent="0.2">
      <c r="C59" s="73"/>
      <c r="D59" s="71">
        <f t="shared" si="0"/>
        <v>59</v>
      </c>
      <c r="E59" s="72" t="s">
        <v>80</v>
      </c>
      <c r="F59" s="50" t="s">
        <v>185</v>
      </c>
      <c r="G59" s="50" t="s">
        <v>250</v>
      </c>
    </row>
    <row r="60" spans="3:7" x14ac:dyDescent="0.2">
      <c r="C60" s="73"/>
      <c r="D60" s="71">
        <f t="shared" si="0"/>
        <v>60</v>
      </c>
      <c r="E60" s="72" t="s">
        <v>81</v>
      </c>
      <c r="F60" s="50" t="s">
        <v>186</v>
      </c>
      <c r="G60" s="50" t="s">
        <v>251</v>
      </c>
    </row>
    <row r="61" spans="3:7" x14ac:dyDescent="0.2">
      <c r="C61" s="73"/>
      <c r="D61" s="71">
        <f t="shared" si="0"/>
        <v>61</v>
      </c>
      <c r="E61" s="72" t="s">
        <v>82</v>
      </c>
      <c r="F61" s="50" t="s">
        <v>187</v>
      </c>
      <c r="G61" s="50" t="s">
        <v>252</v>
      </c>
    </row>
    <row r="62" spans="3:7" x14ac:dyDescent="0.2">
      <c r="C62" s="73"/>
      <c r="D62" s="71">
        <f t="shared" si="0"/>
        <v>62</v>
      </c>
      <c r="E62" s="72" t="s">
        <v>118</v>
      </c>
      <c r="F62" s="50" t="s">
        <v>188</v>
      </c>
      <c r="G62" s="50" t="s">
        <v>253</v>
      </c>
    </row>
    <row r="63" spans="3:7" x14ac:dyDescent="0.2">
      <c r="C63" s="73"/>
      <c r="D63" s="71">
        <f t="shared" si="0"/>
        <v>63</v>
      </c>
      <c r="E63" s="72" t="s">
        <v>63</v>
      </c>
      <c r="F63" s="50" t="s">
        <v>189</v>
      </c>
      <c r="G63" s="50" t="s">
        <v>254</v>
      </c>
    </row>
    <row r="64" spans="3:7" x14ac:dyDescent="0.2">
      <c r="C64" s="73"/>
      <c r="D64" s="71">
        <f t="shared" si="0"/>
        <v>64</v>
      </c>
      <c r="E64" s="72" t="s">
        <v>64</v>
      </c>
      <c r="F64" s="50" t="s">
        <v>190</v>
      </c>
      <c r="G64" s="50" t="s">
        <v>255</v>
      </c>
    </row>
    <row r="65" spans="3:11" x14ac:dyDescent="0.2">
      <c r="C65" s="73"/>
      <c r="D65" s="71">
        <f t="shared" si="0"/>
        <v>65</v>
      </c>
      <c r="E65" s="72" t="s">
        <v>119</v>
      </c>
      <c r="F65" s="50" t="s">
        <v>191</v>
      </c>
      <c r="G65" s="50" t="s">
        <v>256</v>
      </c>
    </row>
    <row r="66" spans="3:11" x14ac:dyDescent="0.2">
      <c r="C66" s="73"/>
      <c r="D66" s="71">
        <f t="shared" si="0"/>
        <v>66</v>
      </c>
      <c r="E66" s="72" t="s">
        <v>37</v>
      </c>
      <c r="F66" s="50" t="s">
        <v>192</v>
      </c>
      <c r="G66" s="50" t="s">
        <v>257</v>
      </c>
      <c r="I66" s="74"/>
      <c r="J66" s="75"/>
      <c r="K66" s="75"/>
    </row>
    <row r="67" spans="3:11" x14ac:dyDescent="0.2">
      <c r="C67" s="73"/>
      <c r="D67" s="71">
        <f t="shared" si="0"/>
        <v>67</v>
      </c>
      <c r="E67" s="72" t="s">
        <v>38</v>
      </c>
      <c r="F67" s="50" t="s">
        <v>193</v>
      </c>
      <c r="G67" s="50" t="s">
        <v>258</v>
      </c>
      <c r="I67" s="74"/>
      <c r="J67" s="75"/>
      <c r="K67" s="75"/>
    </row>
    <row r="68" spans="3:11" x14ac:dyDescent="0.2">
      <c r="C68" s="73"/>
      <c r="D68" s="71">
        <f t="shared" si="0"/>
        <v>68</v>
      </c>
      <c r="E68" s="72" t="s">
        <v>120</v>
      </c>
      <c r="F68" s="50" t="s">
        <v>194</v>
      </c>
      <c r="G68" s="50" t="s">
        <v>259</v>
      </c>
      <c r="I68" s="74"/>
      <c r="J68" s="75"/>
      <c r="K68" s="75"/>
    </row>
    <row r="69" spans="3:11" x14ac:dyDescent="0.2">
      <c r="C69" s="73"/>
      <c r="D69" s="71">
        <f t="shared" si="0"/>
        <v>69</v>
      </c>
      <c r="E69" s="72" t="s">
        <v>121</v>
      </c>
      <c r="F69" s="50" t="s">
        <v>195</v>
      </c>
      <c r="G69" s="50" t="s">
        <v>260</v>
      </c>
      <c r="I69" s="74"/>
      <c r="J69" s="75"/>
      <c r="K69" s="75"/>
    </row>
    <row r="70" spans="3:11" x14ac:dyDescent="0.2">
      <c r="C70" s="73"/>
      <c r="D70" s="71">
        <f t="shared" si="0"/>
        <v>70</v>
      </c>
      <c r="E70" s="72" t="s">
        <v>39</v>
      </c>
      <c r="F70" s="50" t="s">
        <v>196</v>
      </c>
      <c r="G70" s="50" t="s">
        <v>261</v>
      </c>
      <c r="I70" s="74"/>
      <c r="J70" s="75"/>
      <c r="K70" s="75"/>
    </row>
    <row r="71" spans="3:11" x14ac:dyDescent="0.2">
      <c r="C71" s="73"/>
      <c r="D71" s="71">
        <f t="shared" si="0"/>
        <v>71</v>
      </c>
      <c r="E71" s="72" t="s">
        <v>1</v>
      </c>
      <c r="F71" s="50" t="s">
        <v>197</v>
      </c>
      <c r="G71" s="50"/>
      <c r="I71" s="74"/>
      <c r="J71" s="75"/>
      <c r="K71" s="75"/>
    </row>
    <row r="72" spans="3:11" x14ac:dyDescent="0.2">
      <c r="C72" s="73"/>
      <c r="D72" s="71">
        <f t="shared" ref="D72:D76" si="1">+D71+1</f>
        <v>72</v>
      </c>
      <c r="F72" s="50"/>
      <c r="G72" s="50"/>
      <c r="I72" s="74"/>
      <c r="J72" s="75"/>
      <c r="K72" s="75"/>
    </row>
    <row r="73" spans="3:11" x14ac:dyDescent="0.2">
      <c r="C73" s="73"/>
      <c r="D73" s="71">
        <f t="shared" si="1"/>
        <v>73</v>
      </c>
      <c r="F73" s="50"/>
      <c r="G73" s="50"/>
      <c r="I73" s="74"/>
      <c r="J73" s="75"/>
      <c r="K73" s="75"/>
    </row>
    <row r="74" spans="3:11" x14ac:dyDescent="0.2">
      <c r="C74" s="73"/>
      <c r="D74" s="71">
        <f t="shared" si="1"/>
        <v>74</v>
      </c>
      <c r="F74" s="50"/>
      <c r="G74" s="50"/>
      <c r="I74" s="74"/>
      <c r="J74" s="75"/>
      <c r="K74" s="75"/>
    </row>
    <row r="75" spans="3:11" x14ac:dyDescent="0.2">
      <c r="D75" s="71">
        <f t="shared" si="1"/>
        <v>75</v>
      </c>
      <c r="F75" s="50"/>
      <c r="G75" s="50"/>
      <c r="I75" s="74"/>
      <c r="J75" s="75"/>
      <c r="K75" s="75"/>
    </row>
    <row r="76" spans="3:11" x14ac:dyDescent="0.2">
      <c r="D76" s="71">
        <f t="shared" si="1"/>
        <v>76</v>
      </c>
      <c r="F76" s="50"/>
      <c r="G76" s="50"/>
      <c r="I76" s="74"/>
      <c r="J76" s="75"/>
      <c r="K76" s="75"/>
    </row>
    <row r="77" spans="3:11" x14ac:dyDescent="0.2">
      <c r="C77" s="72">
        <f>+YEARNUM</f>
        <v>1</v>
      </c>
      <c r="D77" s="71"/>
      <c r="F77" s="50"/>
      <c r="G77" s="50"/>
      <c r="H77" s="74"/>
      <c r="I77" s="74"/>
      <c r="J77" s="75"/>
      <c r="K77" s="75"/>
    </row>
    <row r="78" spans="3:11" x14ac:dyDescent="0.2">
      <c r="D78" s="71"/>
      <c r="H78" s="74"/>
      <c r="I78" s="74"/>
      <c r="J78" s="75"/>
      <c r="K78" s="75"/>
    </row>
    <row r="79" spans="3:11" x14ac:dyDescent="0.2">
      <c r="E79" s="48" t="s">
        <v>49</v>
      </c>
      <c r="F79" s="72" t="str">
        <f>+$J$1</f>
        <v>ENGLISH</v>
      </c>
      <c r="G79" s="72" t="str">
        <f>+$J$2</f>
        <v>FRENCH</v>
      </c>
      <c r="H79" s="74"/>
      <c r="K79" s="76"/>
    </row>
    <row r="80" spans="3:11" x14ac:dyDescent="0.2">
      <c r="D80" s="77">
        <v>1</v>
      </c>
      <c r="E80" s="51">
        <f>IF(Lang=1,F80,G80)</f>
        <v>44834</v>
      </c>
      <c r="F80" s="51">
        <v>44834</v>
      </c>
      <c r="G80" s="52" t="s">
        <v>87</v>
      </c>
      <c r="H80" s="74"/>
    </row>
    <row r="81" spans="4:8" x14ac:dyDescent="0.2">
      <c r="D81" s="77">
        <v>2</v>
      </c>
      <c r="E81" s="51">
        <f>IF(Lang=1,F81,G81)</f>
        <v>45199</v>
      </c>
      <c r="F81" s="51">
        <v>45199</v>
      </c>
      <c r="G81" s="52" t="s">
        <v>88</v>
      </c>
      <c r="H81" s="74"/>
    </row>
    <row r="82" spans="4:8" x14ac:dyDescent="0.2">
      <c r="D82" s="77">
        <v>3</v>
      </c>
      <c r="E82" s="51">
        <f>IF(Lang=1,F82,G82)</f>
        <v>45565</v>
      </c>
      <c r="F82" s="51">
        <v>45565</v>
      </c>
      <c r="G82" s="52" t="s">
        <v>103</v>
      </c>
      <c r="H82" s="74"/>
    </row>
    <row r="83" spans="4:8" x14ac:dyDescent="0.2">
      <c r="D83" s="77">
        <v>4</v>
      </c>
      <c r="E83" s="51">
        <f>IF(Lang=1,F83,G83)</f>
        <v>45930</v>
      </c>
      <c r="F83" s="51">
        <v>45930</v>
      </c>
      <c r="G83" s="52" t="s">
        <v>104</v>
      </c>
    </row>
    <row r="84" spans="4:8" x14ac:dyDescent="0.2">
      <c r="D84" s="77">
        <v>5</v>
      </c>
      <c r="E84" s="51">
        <f>IF(Lang=1,F84,G84)</f>
        <v>46295</v>
      </c>
      <c r="F84" s="51">
        <v>46295</v>
      </c>
      <c r="G84" s="52" t="s">
        <v>129</v>
      </c>
    </row>
    <row r="85" spans="4:8" x14ac:dyDescent="0.2">
      <c r="G85" s="49"/>
    </row>
    <row r="86" spans="4:8" x14ac:dyDescent="0.2">
      <c r="E86" s="3">
        <f>VLOOKUP(YEARNUM,TABLE2,2)</f>
        <v>44834</v>
      </c>
    </row>
    <row r="95" spans="4:8" x14ac:dyDescent="0.2">
      <c r="D95" s="78">
        <f>+DIVNUM</f>
        <v>1</v>
      </c>
      <c r="E95" s="78" t="str">
        <f>IF(DIVNUM=1,"",VLOOKUP(DIVNUM,LOOKUPTABLE,2))</f>
        <v/>
      </c>
      <c r="F95" s="78" t="str">
        <f>IF(DIVNUM=1,"",VLOOKUP(DIVNUM,LOOKUPTABLE,3))</f>
        <v/>
      </c>
      <c r="G95" s="78" t="str">
        <f>IF(DIVNUM=1,"",VLOOKUP(DIVNUM,LOOKUPTABLE,4))</f>
        <v/>
      </c>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9</vt:i4>
      </vt:variant>
    </vt:vector>
  </HeadingPairs>
  <TitlesOfParts>
    <vt:vector size="11" baseType="lpstr">
      <vt:lpstr>Teacher Certification</vt:lpstr>
      <vt:lpstr>DATA</vt:lpstr>
      <vt:lpstr>DIVNUM</vt:lpstr>
      <vt:lpstr>Lang</vt:lpstr>
      <vt:lpstr>DATA!LIST</vt:lpstr>
      <vt:lpstr>LOOKUPTABLE</vt:lpstr>
      <vt:lpstr>DATA!Print_Area</vt:lpstr>
      <vt:lpstr>'Teacher Certification'!Print_Area</vt:lpstr>
      <vt:lpstr>TABLE2</vt:lpstr>
      <vt:lpstr>TERMLIST</vt:lpstr>
      <vt:lpstr>YEARNUM</vt:lpstr>
    </vt:vector>
  </TitlesOfParts>
  <Company>Government Of Manitoba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rstankewic</dc:creator>
  <cp:lastModifiedBy>Ranville, Sandy (EDU)</cp:lastModifiedBy>
  <cp:lastPrinted>2022-05-18T17:13:45Z</cp:lastPrinted>
  <dcterms:created xsi:type="dcterms:W3CDTF">2004-08-12T18:09:15Z</dcterms:created>
  <dcterms:modified xsi:type="dcterms:W3CDTF">2022-08-16T15:21:00Z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