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0" yWindow="2235" windowWidth="6555" windowHeight="5925" activeTab="0"/>
  </bookViews>
  <sheets>
    <sheet name="Table_List"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s>
  <definedNames>
    <definedName name="_xlnm.Print_Area" localSheetId="6">'Table_6'!$A$3:$U$25</definedName>
  </definedNames>
  <calcPr fullCalcOnLoad="1"/>
</workbook>
</file>

<file path=xl/sharedStrings.xml><?xml version="1.0" encoding="utf-8"?>
<sst xmlns="http://schemas.openxmlformats.org/spreadsheetml/2006/main" count="848" uniqueCount="223">
  <si>
    <t>2005/06</t>
  </si>
  <si>
    <t>2006/07</t>
  </si>
  <si>
    <t>2007/08</t>
  </si>
  <si>
    <t>2008/09</t>
  </si>
  <si>
    <t>FT</t>
  </si>
  <si>
    <t>PT</t>
  </si>
  <si>
    <t>Total</t>
  </si>
  <si>
    <t>FTE</t>
  </si>
  <si>
    <t>2009/10</t>
  </si>
  <si>
    <t>-</t>
  </si>
  <si>
    <t>University of Winnipeg</t>
  </si>
  <si>
    <t>Brandon University</t>
  </si>
  <si>
    <t>Total Regular Session</t>
  </si>
  <si>
    <t>2010/11</t>
  </si>
  <si>
    <t>2011/12</t>
  </si>
  <si>
    <t>2012/13</t>
  </si>
  <si>
    <t xml:space="preserve">Université de Saint-Boniface </t>
  </si>
  <si>
    <t xml:space="preserve">2013/14 </t>
  </si>
  <si>
    <t>University of Manitoba</t>
  </si>
  <si>
    <t>2013/14</t>
  </si>
  <si>
    <t>2014/15</t>
  </si>
  <si>
    <t>Agricultural &amp; Food Sciences- Degree</t>
  </si>
  <si>
    <t>Agricultural &amp; Food Sciences-Diploma</t>
  </si>
  <si>
    <t>Architecture</t>
  </si>
  <si>
    <t>Art, School of</t>
  </si>
  <si>
    <t>Arts</t>
  </si>
  <si>
    <t>Dental Hygiene</t>
  </si>
  <si>
    <t>Dentistry</t>
  </si>
  <si>
    <t>Dentistry -B.Sc.</t>
  </si>
  <si>
    <t>Engineering</t>
  </si>
  <si>
    <t>Law</t>
  </si>
  <si>
    <t>Medicine</t>
  </si>
  <si>
    <t xml:space="preserve">Medicine-B.Sc. </t>
  </si>
  <si>
    <t>Nursing</t>
  </si>
  <si>
    <t>Pharmacy</t>
  </si>
  <si>
    <t>Science</t>
  </si>
  <si>
    <t xml:space="preserve">Social Work </t>
  </si>
  <si>
    <t>University 1</t>
  </si>
  <si>
    <t>1.  Excludes pre-masters students.  Pre-masters students included in Graduate Studies.</t>
  </si>
  <si>
    <t xml:space="preserve">2.  The Asper School of Business was formerly reported as the Faculty of Management. </t>
  </si>
  <si>
    <t>3.  A new 2 year after-degree program was introduced in 1999-2000.  Students who entered under the 4 year program had until 2003 to complete the program.</t>
  </si>
  <si>
    <t xml:space="preserve">4.  Enrolment in the integrated B.H.Ec. / B.Ed. Program shown in the Faculty of Human Ecology for years 3 and 4 and in the Faculty of Education for year 5.  </t>
  </si>
  <si>
    <t xml:space="preserve">     Enrolment in the integrated B.Mus. / B.Ed. Program shown in the Faculty of Music for years 3 and 4 and in the Faculty of Education for year 5. </t>
  </si>
  <si>
    <t>5.  Faculty of the Environment changed its name to the Clayton H. Riddell Faculty of Environment, Earth, and Resources in 2004.</t>
  </si>
  <si>
    <t>6.  Extended Education formerly reported as Continuing Education.</t>
  </si>
  <si>
    <t>7.  Faculty of Physical Education and Recreation Studies changed its name to the Faculty of Kinesiology and Recreation Management in July 2007.</t>
  </si>
  <si>
    <t>8. The Bachelor of Medical Rehabilitation (Physical Therapy) program had no intake in Fall Term 2011.</t>
  </si>
  <si>
    <t>9.  The Faculty of Music changed its name to the Marcel A. Desautels Faculty of Music in 2008.</t>
  </si>
  <si>
    <t xml:space="preserve">Note: Students enrolled in Distance Education are included under their faculty of registration. </t>
  </si>
  <si>
    <t>Business Administration</t>
  </si>
  <si>
    <t>Education</t>
  </si>
  <si>
    <t>Kinesiology</t>
  </si>
  <si>
    <t>Other</t>
  </si>
  <si>
    <t>Unknown Gender</t>
  </si>
  <si>
    <t>Note: "Other" includes the students who have not declared a major.</t>
  </si>
  <si>
    <t>Music</t>
  </si>
  <si>
    <t>First Nations Aboriginal Counseling</t>
  </si>
  <si>
    <t>General Studies</t>
  </si>
  <si>
    <t>Health Studies</t>
  </si>
  <si>
    <t>Note: Non faculty students have not registered in a faculty as of November 1st in that year.</t>
  </si>
  <si>
    <t>Université de Saint-Boniface</t>
  </si>
  <si>
    <t>Business Admin</t>
  </si>
  <si>
    <t>Service Social</t>
  </si>
  <si>
    <t>Certificat en Traduction</t>
  </si>
  <si>
    <t>Sciences infirmières</t>
  </si>
  <si>
    <t xml:space="preserve">Notes:  </t>
  </si>
  <si>
    <t>1. University 1 program was introduced in 1998.  Most "new" students, with limited or no university experience registered in this program.  Faculties/schools that had previously accepted "new" students will show an enrollment drop for 1998.</t>
  </si>
  <si>
    <t>2. These students are taking courses at the university level but are not seeking a credential.</t>
  </si>
  <si>
    <t>3. These are UM students taking courses at CUSB.</t>
  </si>
  <si>
    <t>University College of the North</t>
  </si>
  <si>
    <t>Joint Baccalureate of Nursing</t>
  </si>
  <si>
    <t>KOBP</t>
  </si>
  <si>
    <t>Bachelor of Midwifery</t>
  </si>
  <si>
    <t>Note:University College of the North (UCN) was established in July 2004 and replacing Keewatin Community College (KCC).  It began offering Bachelor of Arts  in 2005/06 and Kanaci Otinawawasowin (Aboriginal Midwifry)Baccalaureate Program (KOBP) in 2006/07.</t>
  </si>
  <si>
    <t>Female</t>
  </si>
  <si>
    <t>Male</t>
  </si>
  <si>
    <t>2015/16</t>
  </si>
  <si>
    <t xml:space="preserve">Total UM </t>
  </si>
  <si>
    <t>Total UW</t>
  </si>
  <si>
    <t>Total BU</t>
  </si>
  <si>
    <t>Indigenous Health &amp; Human Services (IHHS)</t>
  </si>
  <si>
    <t>UM notes:</t>
  </si>
  <si>
    <t>UW Notes:</t>
  </si>
  <si>
    <t>BU Notes:</t>
  </si>
  <si>
    <t>USB Notes:</t>
  </si>
  <si>
    <t>UCN Notes:</t>
  </si>
  <si>
    <t>Total USB</t>
  </si>
  <si>
    <t>Total UCN</t>
  </si>
  <si>
    <t>Unknow Gender</t>
  </si>
  <si>
    <t>Agricultural and Food Sciences</t>
  </si>
  <si>
    <t xml:space="preserve">Art, School of </t>
  </si>
  <si>
    <t xml:space="preserve">Graduate Studies </t>
  </si>
  <si>
    <t>Human Ecology</t>
  </si>
  <si>
    <t xml:space="preserve">Nursing </t>
  </si>
  <si>
    <t>Kinesiology &amp; Recreation Management</t>
  </si>
  <si>
    <t>Social Work</t>
  </si>
  <si>
    <t>Master of Arts</t>
  </si>
  <si>
    <t>Master in Development Practice</t>
  </si>
  <si>
    <t>Master of Marriage &amp; Family Therapy</t>
  </si>
  <si>
    <t>Master of Science</t>
  </si>
  <si>
    <t>Éducation</t>
  </si>
  <si>
    <t>Total UM</t>
  </si>
  <si>
    <t xml:space="preserve">    as well as all PGME students at the University of Manitoba.  Figures exclude USB students.</t>
  </si>
  <si>
    <t>PGME</t>
  </si>
  <si>
    <t xml:space="preserve">Undergraduate Degrees </t>
  </si>
  <si>
    <t>Notes:</t>
  </si>
  <si>
    <t>1. The reporting of degrees is based on a calendar year (February, May and October graduands).</t>
  </si>
  <si>
    <t>2. Includes USB graduates.</t>
  </si>
  <si>
    <t>3. Includes the Theology program.</t>
  </si>
  <si>
    <t>4. USB is legally an affiliated college of the UM, and as such, the UM Senate confers degrees.  Therefore, USB students receive UM degrees and  are counted in the UM graduate tables.</t>
  </si>
  <si>
    <t>5. Totals are not equal to those in Table 1.4.1 as gender is self-declared.  Not all students report their gender.</t>
  </si>
  <si>
    <t>Undeclared</t>
  </si>
  <si>
    <t>Graduate Degrees</t>
  </si>
  <si>
    <t xml:space="preserve">Ph.D  </t>
  </si>
  <si>
    <t xml:space="preserve">Master's  </t>
  </si>
  <si>
    <t>F</t>
  </si>
  <si>
    <t>M</t>
  </si>
  <si>
    <t>Ph.D</t>
  </si>
  <si>
    <t xml:space="preserve"> Master's </t>
  </si>
  <si>
    <t>Faculty or School</t>
  </si>
  <si>
    <t>Agricultural &amp; Food Sciences</t>
  </si>
  <si>
    <t>Business, Asper School of</t>
  </si>
  <si>
    <t>Extended Education</t>
  </si>
  <si>
    <t>Environment</t>
  </si>
  <si>
    <t>Medical Rehabilitation</t>
  </si>
  <si>
    <t>School of Art</t>
  </si>
  <si>
    <t>Business,</t>
  </si>
  <si>
    <t>Theology</t>
  </si>
  <si>
    <t>Faculty of School</t>
  </si>
  <si>
    <t>FNAC</t>
  </si>
  <si>
    <t>University College of The North</t>
  </si>
  <si>
    <t>Education and (After Degree)</t>
  </si>
  <si>
    <t>Midwifery</t>
  </si>
  <si>
    <t>Total Undergraduate Degrees Granted (excludes USB)</t>
  </si>
  <si>
    <t>Diplôme Postbaccalauréat</t>
  </si>
  <si>
    <t>Bachelor of commerce</t>
  </si>
  <si>
    <t>Public Administration</t>
  </si>
  <si>
    <t>Marriage and Family Therapy</t>
  </si>
  <si>
    <t xml:space="preserve">Brandon University </t>
  </si>
  <si>
    <t>Rural Development</t>
  </si>
  <si>
    <t>Total Graduate Degrees Granted (excludes USB)</t>
  </si>
  <si>
    <t xml:space="preserve">Éducation </t>
  </si>
  <si>
    <t>Note:</t>
  </si>
  <si>
    <t>UM:</t>
  </si>
  <si>
    <t>1.  The reporting of degrees is based on a calendar year (February, May and October graduands).  Does not include honorary degrees.</t>
  </si>
  <si>
    <t>2.  Clayton H. Riddell Faculty of Environment, Earth, and Resources new in 2003. Clayton H. Riddell Faculty of Environment, Earth, and Resources contains some degrees previously reported under the Faculty of Arts and the Faculty of Science, as well as all degrees previously reported under Natural Resource.In prior years a PhD program in Natural Resources and Environment was offered through the Deparment of Graduate Studies (Interdisciplinary).</t>
  </si>
  <si>
    <t>3.  Master of Public Administration previously reported under Graduate Studies.</t>
  </si>
  <si>
    <t>4.  Asper School of Business previously reported as the Faculty of Management.</t>
  </si>
  <si>
    <t>5.  Master of Accountancy program discontinued in 2000-2001.</t>
  </si>
  <si>
    <t>6.  Master of Dentistry Degree replaces the Diploma in Periodontics and Diploma in O &amp; MS in 2001.</t>
  </si>
  <si>
    <t>7.  Faculty of the Environment changed its name to the Clayton H. Riddell Faculty of Environment, Earth, and Resources in 2004.</t>
  </si>
  <si>
    <t>8.  Disability Studies new in 2003-2004.</t>
  </si>
  <si>
    <t>9.  In 2007, The Faculty of Physical Education &amp; Recreation Studies was renamed the Faculty of Kinesiology &amp; Recreation Management.</t>
  </si>
  <si>
    <t>10. Program leading to Master of Arts in Recreation Studies new in 1999-2000.</t>
  </si>
  <si>
    <t>12. Master's of Music program new in 2001-2002.</t>
  </si>
  <si>
    <t>13. Program leading to a Master of Mathematical, Computational &amp; Statistcal Sciences new in Summer 2001.</t>
  </si>
  <si>
    <t>Bachelor of Arts</t>
  </si>
  <si>
    <t>Bachelor of Sciences</t>
  </si>
  <si>
    <t>Bachelor of Education</t>
  </si>
  <si>
    <t>Bachelor of Social Work</t>
  </si>
  <si>
    <t>11. Occupational Therapy previously an undergraduate program. New Master's of Occupational Therapy program included in graduate figures. Previously called Medical Rehabilitation</t>
  </si>
  <si>
    <t>Prior to 2014, Public Administration completion data reporting process has been inconsistent. As of 2014, decision by UW was made to not publicly report this joint program data.</t>
  </si>
  <si>
    <t>As of 2014, Divinity/Theology data has been excluded from UW data submission, since it is not a base funded program.</t>
  </si>
  <si>
    <t>Total (excl. USB)</t>
  </si>
  <si>
    <t>Table No.</t>
  </si>
  <si>
    <t>Description</t>
  </si>
  <si>
    <t>Table 1</t>
  </si>
  <si>
    <t>Table 2</t>
  </si>
  <si>
    <t>Table 3</t>
  </si>
  <si>
    <t>Table  4</t>
  </si>
  <si>
    <t>Table 5</t>
  </si>
  <si>
    <t>Table 6</t>
  </si>
  <si>
    <t>Table  7</t>
  </si>
  <si>
    <t>Table 8</t>
  </si>
  <si>
    <t>Table 9</t>
  </si>
  <si>
    <t>Enrolment  - Undergraduate &amp; Graduate - Fall Session Full Time, Part Time &amp; FTE - Institution</t>
  </si>
  <si>
    <t>Enrolment  - Undergraduate - Fall Session Full Time, Part Time &amp; FTE - Institution</t>
  </si>
  <si>
    <t>Enrolment  - Graduate - Fall Session Full Time, Part Time &amp; FTE - Institution</t>
  </si>
  <si>
    <t>Table 4</t>
  </si>
  <si>
    <t>Table 7</t>
  </si>
  <si>
    <t xml:space="preserve">University of Manitoba </t>
  </si>
  <si>
    <t xml:space="preserve">University College of the North </t>
  </si>
  <si>
    <r>
      <t>University of Manitoba</t>
    </r>
    <r>
      <rPr>
        <b/>
        <vertAlign val="superscript"/>
        <sz val="11"/>
        <rFont val="Calibri"/>
        <family val="2"/>
      </rPr>
      <t>1</t>
    </r>
  </si>
  <si>
    <r>
      <t xml:space="preserve">Business, Asper School of </t>
    </r>
    <r>
      <rPr>
        <vertAlign val="superscript"/>
        <sz val="11"/>
        <color indexed="8"/>
        <rFont val="Calibri"/>
        <family val="2"/>
      </rPr>
      <t>2</t>
    </r>
  </si>
  <si>
    <r>
      <t xml:space="preserve">Education </t>
    </r>
    <r>
      <rPr>
        <vertAlign val="superscript"/>
        <sz val="11"/>
        <color indexed="8"/>
        <rFont val="Calibri"/>
        <family val="2"/>
      </rPr>
      <t>3,4</t>
    </r>
  </si>
  <si>
    <r>
      <t xml:space="preserve">Environment, Earth, and Resources, Clayton H. Riddell Faculty of </t>
    </r>
    <r>
      <rPr>
        <vertAlign val="superscript"/>
        <sz val="11"/>
        <color indexed="8"/>
        <rFont val="Calibri"/>
        <family val="2"/>
      </rPr>
      <t>5</t>
    </r>
  </si>
  <si>
    <r>
      <t xml:space="preserve">Extended Education  </t>
    </r>
    <r>
      <rPr>
        <vertAlign val="superscript"/>
        <sz val="11"/>
        <rFont val="Calibri"/>
        <family val="2"/>
      </rPr>
      <t>6</t>
    </r>
  </si>
  <si>
    <r>
      <t xml:space="preserve">Human Ecology  </t>
    </r>
    <r>
      <rPr>
        <vertAlign val="superscript"/>
        <sz val="11"/>
        <color indexed="8"/>
        <rFont val="Calibri"/>
        <family val="2"/>
      </rPr>
      <t>4</t>
    </r>
  </si>
  <si>
    <r>
      <t xml:space="preserve">Kinesiology and Recreation Management </t>
    </r>
    <r>
      <rPr>
        <vertAlign val="superscript"/>
        <sz val="11"/>
        <color indexed="8"/>
        <rFont val="Calibri"/>
        <family val="2"/>
      </rPr>
      <t>7</t>
    </r>
  </si>
  <si>
    <r>
      <t xml:space="preserve">Medicine-Medical Rehabilitation </t>
    </r>
    <r>
      <rPr>
        <vertAlign val="superscript"/>
        <sz val="11"/>
        <color indexed="8"/>
        <rFont val="Calibri"/>
        <family val="2"/>
      </rPr>
      <t>8</t>
    </r>
  </si>
  <si>
    <r>
      <t xml:space="preserve">Music -  Marcel A. Desautels Faculty of </t>
    </r>
    <r>
      <rPr>
        <vertAlign val="superscript"/>
        <sz val="11"/>
        <color indexed="8"/>
        <rFont val="Calibri"/>
        <family val="2"/>
      </rPr>
      <t>4,9</t>
    </r>
  </si>
  <si>
    <r>
      <t>University 1</t>
    </r>
    <r>
      <rPr>
        <vertAlign val="superscript"/>
        <sz val="11"/>
        <color indexed="8"/>
        <rFont val="Calibri"/>
        <family val="2"/>
      </rPr>
      <t>1</t>
    </r>
  </si>
  <si>
    <r>
      <t xml:space="preserve">Éducation permanente </t>
    </r>
    <r>
      <rPr>
        <vertAlign val="superscript"/>
        <sz val="11"/>
        <color indexed="8"/>
        <rFont val="Calibri"/>
        <family val="2"/>
      </rPr>
      <t>2</t>
    </r>
  </si>
  <si>
    <r>
      <t>Étudiants de U of M</t>
    </r>
    <r>
      <rPr>
        <vertAlign val="superscript"/>
        <sz val="11"/>
        <color indexed="8"/>
        <rFont val="Calibri"/>
        <family val="2"/>
      </rPr>
      <t xml:space="preserve"> 3</t>
    </r>
  </si>
  <si>
    <t xml:space="preserve">University Total Enrollment - Graduate </t>
  </si>
  <si>
    <t>Medical Rehab.</t>
  </si>
  <si>
    <t>UM Notes:</t>
  </si>
  <si>
    <t>University of Manitoba graduate totals include Joint Master's Program students based on workload calculations</t>
  </si>
  <si>
    <t>In the new student information system, graduate students are considered full-time unless they declare themselves as part-time.</t>
  </si>
  <si>
    <t>Total University</t>
  </si>
  <si>
    <t>Undergraduate Degrees and Degrees Granted by Faculty</t>
  </si>
  <si>
    <t>Enrolment  - Undergraduate - Fall Session - Faculty  - Gender  - Institution</t>
  </si>
  <si>
    <t>Completion - Graduate - Faculty -  Institution</t>
  </si>
  <si>
    <t>USB is legally an affiliated college of the UM, and as such, the UM Senate confers degrees.  Therefore, USB students receive UM degrees and  are counted in the UM graduate tables.</t>
  </si>
  <si>
    <t>Graduate Degrees and Degrees Granted by University/Faculty</t>
  </si>
  <si>
    <r>
      <t xml:space="preserve">Business, Asper School of </t>
    </r>
    <r>
      <rPr>
        <vertAlign val="superscript"/>
        <sz val="11"/>
        <color indexed="8"/>
        <rFont val="Calibri"/>
        <family val="2"/>
      </rPr>
      <t>4,5</t>
    </r>
  </si>
  <si>
    <r>
      <t xml:space="preserve">Dentistry </t>
    </r>
    <r>
      <rPr>
        <vertAlign val="superscript"/>
        <sz val="11"/>
        <color indexed="8"/>
        <rFont val="Calibri"/>
        <family val="2"/>
      </rPr>
      <t>6</t>
    </r>
  </si>
  <si>
    <r>
      <t xml:space="preserve">Environment, Earth and Resources, Clayton H Riddell Faculty of </t>
    </r>
    <r>
      <rPr>
        <vertAlign val="superscript"/>
        <sz val="11"/>
        <color indexed="8"/>
        <rFont val="Calibri"/>
        <family val="2"/>
      </rPr>
      <t>2,7</t>
    </r>
  </si>
  <si>
    <r>
      <t xml:space="preserve">Graduate Studies </t>
    </r>
    <r>
      <rPr>
        <vertAlign val="superscript"/>
        <sz val="11"/>
        <color indexed="8"/>
        <rFont val="Calibri"/>
        <family val="2"/>
      </rPr>
      <t>3,8</t>
    </r>
  </si>
  <si>
    <r>
      <t xml:space="preserve">Rehabilitation Sciences </t>
    </r>
    <r>
      <rPr>
        <vertAlign val="superscript"/>
        <sz val="11"/>
        <color indexed="8"/>
        <rFont val="Calibri"/>
        <family val="2"/>
      </rPr>
      <t>11</t>
    </r>
  </si>
  <si>
    <r>
      <t xml:space="preserve">Music </t>
    </r>
    <r>
      <rPr>
        <vertAlign val="superscript"/>
        <sz val="11"/>
        <color indexed="8"/>
        <rFont val="Calibri"/>
        <family val="2"/>
      </rPr>
      <t>12</t>
    </r>
  </si>
  <si>
    <r>
      <t xml:space="preserve">Kinesiology &amp; Recreation Management </t>
    </r>
    <r>
      <rPr>
        <vertAlign val="superscript"/>
        <sz val="11"/>
        <color indexed="8"/>
        <rFont val="Calibri"/>
        <family val="2"/>
      </rPr>
      <t>9, 10</t>
    </r>
  </si>
  <si>
    <r>
      <t xml:space="preserve">Science </t>
    </r>
    <r>
      <rPr>
        <vertAlign val="superscript"/>
        <sz val="11"/>
        <color indexed="8"/>
        <rFont val="Calibri"/>
        <family val="2"/>
      </rPr>
      <t>13</t>
    </r>
  </si>
  <si>
    <t>UW:</t>
  </si>
  <si>
    <t xml:space="preserve">Starting in 2014, Joint MPA numbers will be reported under UM </t>
  </si>
  <si>
    <t>University Total Enrollment - Fall Session  - Undergraduate and Graduate</t>
  </si>
  <si>
    <t>University Total Enrollment  - Fall Session  - Undergraduate</t>
  </si>
  <si>
    <t xml:space="preserve">Undergraduate Enrollment by University and Faculty - Fall Session </t>
  </si>
  <si>
    <t xml:space="preserve">Graduate Enrollment by University and Faculty - Fall Session </t>
  </si>
  <si>
    <t>Enrolment  - Graduate - Fall Session - Faculty  - Gender  - Institution</t>
  </si>
  <si>
    <t>Completion - Undergraduate - Faculty - Institution</t>
  </si>
  <si>
    <t>Completion - Undergraduate - Gender - Institution</t>
  </si>
  <si>
    <t>Completion - Graduate - Gender - Institution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</si>
</sst>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General_)"/>
    <numFmt numFmtId="174" formatCode="0.0"/>
  </numFmts>
  <fonts count="55">
    <font>
      <sz val="10"/>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b/>
      <sz val="11"/>
      <name val="Calibri"/>
      <family val="2"/>
    </font>
    <font>
      <u val="single"/>
      <sz val="11"/>
      <color indexed="12"/>
      <name val="Calibri"/>
      <family val="2"/>
    </font>
    <font>
      <sz val="11"/>
      <name val="Calibri"/>
      <family val="2"/>
    </font>
    <font>
      <sz val="10"/>
      <color indexed="8"/>
      <name val="Calibri"/>
      <family val="2"/>
    </font>
    <font>
      <b/>
      <u val="single"/>
      <sz val="10"/>
      <name val="Calibri"/>
      <family val="2"/>
    </font>
    <font>
      <b/>
      <vertAlign val="superscript"/>
      <sz val="11"/>
      <name val="Calibri"/>
      <family val="2"/>
    </font>
    <font>
      <b/>
      <sz val="10"/>
      <color indexed="8"/>
      <name val="Calibri"/>
      <family val="2"/>
    </font>
    <font>
      <vertAlign val="superscript"/>
      <sz val="11"/>
      <color indexed="8"/>
      <name val="Calibri"/>
      <family val="2"/>
    </font>
    <font>
      <vertAlign val="superscript"/>
      <sz val="11"/>
      <name val="Calibri"/>
      <family val="2"/>
    </font>
    <font>
      <b/>
      <sz val="12"/>
      <name val="Calibri"/>
      <family val="2"/>
    </font>
    <font>
      <b/>
      <u val="single"/>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0"/>
      <name val="Calibri"/>
      <family val="2"/>
    </font>
    <font>
      <sz val="10"/>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double"/>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dotted"/>
      <right style="medium"/>
      <top style="double"/>
      <bottom>
        <color indexed="63"/>
      </bottom>
    </border>
    <border>
      <left style="dotted"/>
      <right style="medium"/>
      <top>
        <color indexed="63"/>
      </top>
      <bottom>
        <color indexed="63"/>
      </bottom>
    </border>
    <border>
      <left style="dotted"/>
      <right style="medium"/>
      <top>
        <color indexed="63"/>
      </top>
      <bottom style="thin"/>
    </border>
    <border>
      <left style="dotted"/>
      <right style="medium"/>
      <top style="thin"/>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double"/>
    </border>
    <border>
      <left style="medium"/>
      <right>
        <color indexed="63"/>
      </right>
      <top>
        <color indexed="63"/>
      </top>
      <bottom style="medium"/>
    </border>
    <border>
      <left style="dotted"/>
      <right style="medium"/>
      <top style="thin"/>
      <bottom style="medium"/>
    </border>
    <border>
      <left style="medium"/>
      <right style="medium"/>
      <top style="medium"/>
      <bottom>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dotted"/>
      <right style="medium"/>
      <top>
        <color indexed="63"/>
      </top>
      <bottom style="medium"/>
    </border>
    <border>
      <left>
        <color indexed="63"/>
      </left>
      <right style="medium"/>
      <top>
        <color indexed="63"/>
      </top>
      <bottom style="medium"/>
    </border>
    <border>
      <left style="thin"/>
      <right>
        <color indexed="63"/>
      </right>
      <top style="double"/>
      <bottom>
        <color indexed="63"/>
      </bottom>
    </border>
    <border>
      <left style="thin"/>
      <right style="medium"/>
      <top style="double"/>
      <bottom>
        <color indexed="63"/>
      </bottom>
    </border>
    <border>
      <left style="thin"/>
      <right style="medium"/>
      <top>
        <color indexed="63"/>
      </top>
      <bottom>
        <color indexed="63"/>
      </bottom>
    </border>
    <border>
      <left>
        <color indexed="63"/>
      </left>
      <right style="medium"/>
      <top style="dotted"/>
      <bottom style="dotted"/>
    </border>
    <border>
      <left style="medium"/>
      <right>
        <color indexed="63"/>
      </right>
      <top style="dotted"/>
      <bottom style="dotted"/>
    </border>
    <border>
      <left>
        <color indexed="63"/>
      </left>
      <right style="medium"/>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style="medium"/>
      <right style="thin"/>
      <top style="double"/>
      <bottom>
        <color indexed="63"/>
      </bottom>
    </border>
    <border>
      <left>
        <color indexed="63"/>
      </left>
      <right>
        <color indexed="63"/>
      </right>
      <top style="double"/>
      <bottom>
        <color indexed="63"/>
      </bottom>
    </border>
    <border>
      <left style="medium"/>
      <right style="thin"/>
      <top>
        <color indexed="63"/>
      </top>
      <bottom>
        <color indexed="63"/>
      </bottom>
    </border>
    <border>
      <left style="medium"/>
      <right style="thin"/>
      <top>
        <color indexed="63"/>
      </top>
      <bottom style="dotted"/>
    </border>
    <border>
      <left>
        <color indexed="63"/>
      </left>
      <right style="medium"/>
      <top>
        <color indexed="63"/>
      </top>
      <bottom style="dotted"/>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dotted"/>
      <bottom style="dotted"/>
    </border>
    <border>
      <left style="medium"/>
      <right style="medium"/>
      <top style="dotted"/>
      <bottom style="medium"/>
    </border>
    <border>
      <left style="medium"/>
      <right>
        <color indexed="63"/>
      </right>
      <top style="dotted"/>
      <bottom style="medium"/>
    </border>
    <border>
      <left>
        <color indexed="63"/>
      </left>
      <right style="medium"/>
      <top style="dotted"/>
      <bottom style="medium"/>
    </border>
    <border>
      <left style="medium"/>
      <right style="medium"/>
      <top>
        <color indexed="63"/>
      </top>
      <bottom style="double"/>
    </border>
    <border>
      <left>
        <color indexed="63"/>
      </left>
      <right>
        <color indexed="63"/>
      </right>
      <top style="dotted"/>
      <bottom style="medium"/>
    </border>
    <border>
      <left style="thin"/>
      <right>
        <color indexed="63"/>
      </right>
      <top style="dotted"/>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34">
    <xf numFmtId="0" fontId="0" fillId="0" borderId="0" xfId="0" applyAlignment="1">
      <alignment/>
    </xf>
    <xf numFmtId="0" fontId="21" fillId="33" borderId="0" xfId="0" applyFont="1" applyFill="1" applyAlignment="1">
      <alignment/>
    </xf>
    <xf numFmtId="0" fontId="22" fillId="33" borderId="0" xfId="0" applyFont="1" applyFill="1" applyAlignment="1">
      <alignment/>
    </xf>
    <xf numFmtId="0" fontId="23" fillId="33" borderId="0" xfId="0" applyFont="1" applyFill="1" applyBorder="1" applyAlignment="1">
      <alignment/>
    </xf>
    <xf numFmtId="0" fontId="25" fillId="33" borderId="0" xfId="0" applyFont="1" applyFill="1" applyBorder="1" applyAlignment="1">
      <alignment/>
    </xf>
    <xf numFmtId="0" fontId="25" fillId="33" borderId="0" xfId="0" applyFont="1" applyFill="1" applyAlignment="1">
      <alignment/>
    </xf>
    <xf numFmtId="0" fontId="23" fillId="33" borderId="10" xfId="0" applyFont="1" applyFill="1" applyBorder="1" applyAlignment="1">
      <alignment horizontal="right"/>
    </xf>
    <xf numFmtId="0" fontId="23" fillId="33" borderId="10" xfId="0" applyFont="1" applyFill="1" applyBorder="1" applyAlignment="1" quotePrefix="1">
      <alignment horizontal="right"/>
    </xf>
    <xf numFmtId="0" fontId="23" fillId="33" borderId="0" xfId="0" applyFont="1" applyFill="1" applyBorder="1" applyAlignment="1">
      <alignment horizontal="left"/>
    </xf>
    <xf numFmtId="0" fontId="23" fillId="33" borderId="0" xfId="0" applyFont="1" applyFill="1" applyBorder="1" applyAlignment="1">
      <alignment horizontal="center"/>
    </xf>
    <xf numFmtId="3" fontId="25" fillId="33" borderId="0" xfId="0" applyNumberFormat="1" applyFont="1" applyFill="1" applyBorder="1" applyAlignment="1">
      <alignment/>
    </xf>
    <xf numFmtId="0" fontId="23" fillId="33" borderId="11" xfId="0" applyFont="1" applyFill="1" applyBorder="1" applyAlignment="1">
      <alignment/>
    </xf>
    <xf numFmtId="3" fontId="23" fillId="33" borderId="11" xfId="0" applyNumberFormat="1" applyFont="1" applyFill="1" applyBorder="1" applyAlignment="1">
      <alignment/>
    </xf>
    <xf numFmtId="0" fontId="23" fillId="33" borderId="12" xfId="0" applyFont="1" applyFill="1" applyBorder="1" applyAlignment="1">
      <alignment wrapText="1"/>
    </xf>
    <xf numFmtId="3" fontId="23" fillId="33" borderId="13" xfId="0" applyNumberFormat="1" applyFont="1" applyFill="1" applyBorder="1" applyAlignment="1">
      <alignment/>
    </xf>
    <xf numFmtId="0" fontId="23" fillId="33" borderId="14" xfId="0" applyFont="1" applyFill="1" applyBorder="1" applyAlignment="1">
      <alignment wrapText="1"/>
    </xf>
    <xf numFmtId="3" fontId="25" fillId="33" borderId="0" xfId="0" applyNumberFormat="1" applyFont="1" applyFill="1" applyBorder="1" applyAlignment="1">
      <alignment horizontal="right"/>
    </xf>
    <xf numFmtId="3" fontId="23" fillId="33" borderId="11" xfId="0" applyNumberFormat="1" applyFont="1" applyFill="1" applyBorder="1" applyAlignment="1">
      <alignment horizontal="right"/>
    </xf>
    <xf numFmtId="0" fontId="23" fillId="10" borderId="15" xfId="0" applyFont="1" applyFill="1" applyBorder="1" applyAlignment="1">
      <alignment horizontal="left"/>
    </xf>
    <xf numFmtId="0" fontId="23" fillId="10" borderId="16" xfId="0" applyFont="1" applyFill="1" applyBorder="1" applyAlignment="1">
      <alignment horizontal="center"/>
    </xf>
    <xf numFmtId="0" fontId="25" fillId="10" borderId="17" xfId="0" applyFont="1" applyFill="1" applyBorder="1" applyAlignment="1">
      <alignment/>
    </xf>
    <xf numFmtId="3" fontId="25" fillId="10" borderId="0" xfId="0" applyNumberFormat="1" applyFont="1" applyFill="1" applyBorder="1" applyAlignment="1">
      <alignment/>
    </xf>
    <xf numFmtId="0" fontId="23" fillId="10" borderId="18" xfId="0" applyFont="1" applyFill="1" applyBorder="1" applyAlignment="1">
      <alignment/>
    </xf>
    <xf numFmtId="3" fontId="23" fillId="10" borderId="11" xfId="0" applyNumberFormat="1" applyFont="1" applyFill="1" applyBorder="1" applyAlignment="1">
      <alignment/>
    </xf>
    <xf numFmtId="0" fontId="23" fillId="10" borderId="14" xfId="0" applyFont="1" applyFill="1" applyBorder="1" applyAlignment="1">
      <alignment wrapText="1"/>
    </xf>
    <xf numFmtId="3" fontId="23" fillId="10" borderId="13" xfId="0" applyNumberFormat="1" applyFont="1" applyFill="1" applyBorder="1" applyAlignment="1">
      <alignment/>
    </xf>
    <xf numFmtId="0" fontId="21" fillId="33" borderId="0" xfId="0" applyFont="1" applyFill="1" applyAlignment="1">
      <alignment horizontal="left"/>
    </xf>
    <xf numFmtId="3" fontId="22" fillId="33" borderId="0" xfId="0" applyNumberFormat="1" applyFont="1" applyFill="1" applyAlignment="1">
      <alignment/>
    </xf>
    <xf numFmtId="0" fontId="22" fillId="33" borderId="0" xfId="0" applyFont="1" applyFill="1" applyBorder="1" applyAlignment="1">
      <alignment horizontal="left"/>
    </xf>
    <xf numFmtId="0" fontId="22" fillId="33" borderId="0" xfId="0" applyFont="1" applyFill="1" applyBorder="1" applyAlignment="1">
      <alignment/>
    </xf>
    <xf numFmtId="0" fontId="22" fillId="33" borderId="0" xfId="0" applyFont="1" applyFill="1" applyBorder="1" applyAlignment="1">
      <alignment/>
    </xf>
    <xf numFmtId="0" fontId="27" fillId="33" borderId="0" xfId="0" applyFont="1" applyFill="1" applyAlignment="1">
      <alignment horizontal="left"/>
    </xf>
    <xf numFmtId="0" fontId="22" fillId="33" borderId="0" xfId="57" applyFont="1" applyFill="1" applyBorder="1" applyAlignment="1">
      <alignment horizontal="left"/>
      <protection/>
    </xf>
    <xf numFmtId="1" fontId="22" fillId="33" borderId="0" xfId="57" applyNumberFormat="1" applyFont="1" applyFill="1" applyBorder="1" applyAlignment="1" applyProtection="1">
      <alignment horizontal="left"/>
      <protection/>
    </xf>
    <xf numFmtId="0" fontId="27" fillId="33" borderId="0" xfId="0" applyFont="1" applyFill="1" applyAlignment="1">
      <alignment/>
    </xf>
    <xf numFmtId="0" fontId="27" fillId="33" borderId="0" xfId="0" applyFont="1" applyFill="1" applyBorder="1" applyAlignment="1">
      <alignment/>
    </xf>
    <xf numFmtId="0" fontId="22" fillId="33" borderId="0" xfId="0" applyFont="1" applyFill="1" applyAlignment="1">
      <alignment horizontal="left"/>
    </xf>
    <xf numFmtId="0" fontId="23" fillId="33" borderId="0" xfId="0" applyFont="1" applyFill="1" applyAlignment="1">
      <alignment/>
    </xf>
    <xf numFmtId="3" fontId="25" fillId="33" borderId="0" xfId="0" applyNumberFormat="1" applyFont="1" applyFill="1" applyAlignment="1">
      <alignment/>
    </xf>
    <xf numFmtId="0" fontId="53" fillId="33" borderId="0" xfId="53" applyFont="1" applyFill="1" applyAlignment="1" applyProtection="1">
      <alignment/>
      <protection/>
    </xf>
    <xf numFmtId="0" fontId="23" fillId="33" borderId="0" xfId="0" applyFont="1" applyFill="1" applyAlignment="1">
      <alignment horizontal="left"/>
    </xf>
    <xf numFmtId="0" fontId="23" fillId="12" borderId="15" xfId="0" applyFont="1" applyFill="1" applyBorder="1" applyAlignment="1" quotePrefix="1">
      <alignment horizontal="center" wrapText="1"/>
    </xf>
    <xf numFmtId="0" fontId="23" fillId="12" borderId="16" xfId="0" applyFont="1" applyFill="1" applyBorder="1" applyAlignment="1" quotePrefix="1">
      <alignment horizontal="center" wrapText="1"/>
    </xf>
    <xf numFmtId="0" fontId="23" fillId="12" borderId="19" xfId="0" applyFont="1" applyFill="1" applyBorder="1" applyAlignment="1" quotePrefix="1">
      <alignment horizontal="center" wrapText="1"/>
    </xf>
    <xf numFmtId="0" fontId="23" fillId="33" borderId="15" xfId="0" applyFont="1" applyFill="1" applyBorder="1" applyAlignment="1" quotePrefix="1">
      <alignment horizontal="center" wrapText="1"/>
    </xf>
    <xf numFmtId="0" fontId="23" fillId="33" borderId="20" xfId="0" applyFont="1" applyFill="1" applyBorder="1" applyAlignment="1" quotePrefix="1">
      <alignment horizontal="center" wrapText="1"/>
    </xf>
    <xf numFmtId="0" fontId="23" fillId="12" borderId="21" xfId="0" applyFont="1" applyFill="1" applyBorder="1" applyAlignment="1">
      <alignment horizontal="center"/>
    </xf>
    <xf numFmtId="0" fontId="23" fillId="12" borderId="22" xfId="0" applyFont="1" applyFill="1" applyBorder="1" applyAlignment="1">
      <alignment horizontal="center"/>
    </xf>
    <xf numFmtId="0" fontId="23" fillId="12" borderId="23" xfId="0" applyFont="1" applyFill="1" applyBorder="1" applyAlignment="1">
      <alignment horizontal="center"/>
    </xf>
    <xf numFmtId="0" fontId="23" fillId="33" borderId="21" xfId="0" applyFont="1" applyFill="1" applyBorder="1" applyAlignment="1">
      <alignment horizontal="center"/>
    </xf>
    <xf numFmtId="0" fontId="23" fillId="33" borderId="24" xfId="0" applyFont="1" applyFill="1" applyBorder="1" applyAlignment="1">
      <alignment horizontal="center"/>
    </xf>
    <xf numFmtId="3" fontId="25" fillId="33" borderId="17" xfId="0" applyNumberFormat="1" applyFont="1" applyFill="1" applyBorder="1" applyAlignment="1">
      <alignment/>
    </xf>
    <xf numFmtId="3" fontId="25" fillId="33" borderId="25" xfId="0" applyNumberFormat="1" applyFont="1" applyFill="1" applyBorder="1" applyAlignment="1">
      <alignment/>
    </xf>
    <xf numFmtId="3" fontId="25" fillId="33" borderId="26" xfId="0" applyNumberFormat="1" applyFont="1" applyFill="1" applyBorder="1" applyAlignment="1">
      <alignment/>
    </xf>
    <xf numFmtId="3" fontId="25" fillId="33" borderId="14" xfId="0" applyNumberFormat="1" applyFont="1" applyFill="1" applyBorder="1" applyAlignment="1">
      <alignment/>
    </xf>
    <xf numFmtId="3" fontId="25" fillId="33" borderId="27" xfId="0" applyNumberFormat="1" applyFont="1" applyFill="1" applyBorder="1" applyAlignment="1">
      <alignment/>
    </xf>
    <xf numFmtId="3" fontId="23" fillId="33" borderId="14" xfId="0" applyNumberFormat="1" applyFont="1" applyFill="1" applyBorder="1" applyAlignment="1">
      <alignment/>
    </xf>
    <xf numFmtId="3" fontId="23" fillId="33" borderId="28" xfId="0" applyNumberFormat="1" applyFont="1" applyFill="1" applyBorder="1" applyAlignment="1">
      <alignment/>
    </xf>
    <xf numFmtId="0" fontId="2" fillId="33" borderId="0" xfId="0" applyFont="1" applyFill="1" applyBorder="1" applyAlignment="1">
      <alignment horizontal="left"/>
    </xf>
    <xf numFmtId="0" fontId="25" fillId="33" borderId="0" xfId="0" applyFont="1" applyFill="1" applyAlignment="1">
      <alignment horizontal="left"/>
    </xf>
    <xf numFmtId="0" fontId="25" fillId="33" borderId="0" xfId="0" applyFont="1" applyFill="1" applyBorder="1" applyAlignment="1">
      <alignment horizontal="left"/>
    </xf>
    <xf numFmtId="0" fontId="23" fillId="33" borderId="16" xfId="0" applyFont="1" applyFill="1" applyBorder="1" applyAlignment="1" quotePrefix="1">
      <alignment horizontal="center" wrapText="1"/>
    </xf>
    <xf numFmtId="0" fontId="23" fillId="33" borderId="22" xfId="0" applyFont="1" applyFill="1" applyBorder="1" applyAlignment="1">
      <alignment horizontal="center"/>
    </xf>
    <xf numFmtId="0" fontId="2" fillId="33" borderId="29" xfId="60" applyFont="1" applyFill="1" applyBorder="1" applyAlignment="1">
      <alignment/>
      <protection/>
    </xf>
    <xf numFmtId="3" fontId="25" fillId="33" borderId="26" xfId="0" applyNumberFormat="1" applyFont="1" applyFill="1" applyBorder="1" applyAlignment="1">
      <alignment horizontal="right"/>
    </xf>
    <xf numFmtId="3" fontId="25" fillId="33" borderId="30" xfId="0" applyNumberFormat="1" applyFont="1" applyFill="1" applyBorder="1" applyAlignment="1">
      <alignment/>
    </xf>
    <xf numFmtId="3" fontId="25" fillId="33" borderId="10" xfId="0" applyNumberFormat="1" applyFont="1" applyFill="1" applyBorder="1" applyAlignment="1">
      <alignment/>
    </xf>
    <xf numFmtId="0" fontId="2" fillId="33" borderId="29" xfId="60" applyFont="1" applyFill="1" applyBorder="1" applyAlignment="1">
      <alignment wrapText="1"/>
      <protection/>
    </xf>
    <xf numFmtId="3" fontId="23" fillId="33" borderId="27" xfId="0" applyNumberFormat="1" applyFont="1" applyFill="1" applyBorder="1" applyAlignment="1">
      <alignment/>
    </xf>
    <xf numFmtId="0" fontId="25" fillId="33" borderId="0" xfId="0" applyFont="1" applyFill="1" applyBorder="1" applyAlignment="1">
      <alignment/>
    </xf>
    <xf numFmtId="3" fontId="25" fillId="33" borderId="31" xfId="0" applyNumberFormat="1" applyFont="1" applyFill="1" applyBorder="1" applyAlignment="1">
      <alignment/>
    </xf>
    <xf numFmtId="3" fontId="25" fillId="33" borderId="30" xfId="0" applyNumberFormat="1" applyFont="1" applyFill="1" applyBorder="1" applyAlignment="1">
      <alignment horizontal="center"/>
    </xf>
    <xf numFmtId="3" fontId="25" fillId="33" borderId="32" xfId="0" applyNumberFormat="1" applyFont="1" applyFill="1" applyBorder="1" applyAlignment="1">
      <alignment horizontal="center"/>
    </xf>
    <xf numFmtId="3" fontId="23" fillId="33" borderId="10" xfId="0" applyNumberFormat="1" applyFont="1" applyFill="1" applyBorder="1" applyAlignment="1">
      <alignment/>
    </xf>
    <xf numFmtId="0" fontId="23" fillId="12" borderId="33" xfId="0" applyFont="1" applyFill="1" applyBorder="1" applyAlignment="1" quotePrefix="1">
      <alignment horizontal="center" wrapText="1"/>
    </xf>
    <xf numFmtId="0" fontId="23" fillId="12" borderId="34" xfId="0" applyFont="1" applyFill="1" applyBorder="1" applyAlignment="1" quotePrefix="1">
      <alignment horizontal="center" wrapText="1"/>
    </xf>
    <xf numFmtId="0" fontId="23" fillId="12" borderId="35" xfId="0" applyFont="1" applyFill="1" applyBorder="1" applyAlignment="1">
      <alignment horizontal="center"/>
    </xf>
    <xf numFmtId="0" fontId="23" fillId="12" borderId="24" xfId="0" applyFont="1" applyFill="1" applyBorder="1" applyAlignment="1">
      <alignment horizontal="center"/>
    </xf>
    <xf numFmtId="3" fontId="23" fillId="33" borderId="36" xfId="0" applyNumberFormat="1" applyFont="1" applyFill="1" applyBorder="1" applyAlignment="1">
      <alignment/>
    </xf>
    <xf numFmtId="3" fontId="23" fillId="33" borderId="37" xfId="0" applyNumberFormat="1" applyFont="1" applyFill="1" applyBorder="1" applyAlignment="1">
      <alignment/>
    </xf>
    <xf numFmtId="0" fontId="23" fillId="12" borderId="38" xfId="0" applyFont="1" applyFill="1" applyBorder="1" applyAlignment="1">
      <alignment horizontal="left" vertical="center" wrapText="1"/>
    </xf>
    <xf numFmtId="0" fontId="23" fillId="12" borderId="39" xfId="0" applyFont="1" applyFill="1" applyBorder="1" applyAlignment="1">
      <alignment horizontal="left" vertical="center" wrapText="1"/>
    </xf>
    <xf numFmtId="0" fontId="2" fillId="33" borderId="40" xfId="60" applyFont="1" applyFill="1" applyBorder="1" applyAlignment="1">
      <alignment horizontal="left" wrapText="1"/>
      <protection/>
    </xf>
    <xf numFmtId="0" fontId="2" fillId="33" borderId="29" xfId="60" applyFont="1" applyFill="1" applyBorder="1" applyAlignment="1">
      <alignment horizontal="left" wrapText="1"/>
      <protection/>
    </xf>
    <xf numFmtId="0" fontId="25" fillId="33" borderId="29" xfId="0" applyFont="1" applyFill="1" applyBorder="1" applyAlignment="1">
      <alignment horizontal="left"/>
    </xf>
    <xf numFmtId="0" fontId="2" fillId="33" borderId="39" xfId="60" applyFont="1" applyFill="1" applyBorder="1" applyAlignment="1">
      <alignment horizontal="left" wrapText="1"/>
      <protection/>
    </xf>
    <xf numFmtId="0" fontId="19" fillId="33" borderId="41" xfId="60" applyFont="1" applyFill="1" applyBorder="1" applyAlignment="1">
      <alignment horizontal="left" wrapText="1"/>
      <protection/>
    </xf>
    <xf numFmtId="0" fontId="32" fillId="33" borderId="0" xfId="0" applyFont="1" applyFill="1" applyBorder="1" applyAlignment="1">
      <alignment horizontal="left"/>
    </xf>
    <xf numFmtId="0" fontId="32" fillId="33" borderId="0" xfId="0" applyFont="1" applyFill="1" applyBorder="1" applyAlignment="1">
      <alignment/>
    </xf>
    <xf numFmtId="0" fontId="23" fillId="12" borderId="38" xfId="0" applyFont="1" applyFill="1" applyBorder="1" applyAlignment="1">
      <alignment horizontal="left" vertical="center"/>
    </xf>
    <xf numFmtId="0" fontId="23" fillId="12" borderId="39" xfId="0" applyFont="1" applyFill="1" applyBorder="1" applyAlignment="1">
      <alignment horizontal="left" vertical="center"/>
    </xf>
    <xf numFmtId="3" fontId="25" fillId="33" borderId="31" xfId="0" applyNumberFormat="1" applyFont="1" applyFill="1" applyBorder="1" applyAlignment="1">
      <alignment horizontal="right"/>
    </xf>
    <xf numFmtId="3" fontId="23" fillId="33" borderId="42" xfId="0" applyNumberFormat="1" applyFont="1" applyFill="1" applyBorder="1" applyAlignment="1">
      <alignment/>
    </xf>
    <xf numFmtId="3" fontId="23" fillId="33" borderId="13" xfId="0" applyNumberFormat="1" applyFont="1" applyFill="1" applyBorder="1" applyAlignment="1">
      <alignment horizontal="right"/>
    </xf>
    <xf numFmtId="0" fontId="22" fillId="34" borderId="0" xfId="0" applyFont="1" applyFill="1" applyBorder="1" applyAlignment="1">
      <alignment/>
    </xf>
    <xf numFmtId="0" fontId="23" fillId="34" borderId="0" xfId="0" applyFont="1" applyFill="1" applyBorder="1" applyAlignment="1">
      <alignment/>
    </xf>
    <xf numFmtId="0" fontId="23" fillId="35" borderId="33" xfId="0" applyFont="1" applyFill="1" applyBorder="1" applyAlignment="1" quotePrefix="1">
      <alignment horizontal="center" wrapText="1"/>
    </xf>
    <xf numFmtId="0" fontId="23" fillId="35" borderId="34" xfId="0" applyFont="1" applyFill="1" applyBorder="1" applyAlignment="1" quotePrefix="1">
      <alignment horizontal="center" wrapText="1"/>
    </xf>
    <xf numFmtId="0" fontId="33" fillId="34" borderId="0" xfId="0" applyFont="1" applyFill="1" applyBorder="1" applyAlignment="1">
      <alignment/>
    </xf>
    <xf numFmtId="0" fontId="23" fillId="35" borderId="36" xfId="0" applyFont="1" applyFill="1" applyBorder="1" applyAlignment="1">
      <alignment horizontal="center"/>
    </xf>
    <xf numFmtId="0" fontId="23" fillId="35" borderId="43" xfId="0" applyFont="1" applyFill="1" applyBorder="1" applyAlignment="1">
      <alignment horizontal="center"/>
    </xf>
    <xf numFmtId="0" fontId="25" fillId="34" borderId="0" xfId="0" applyFont="1" applyFill="1" applyBorder="1" applyAlignment="1">
      <alignment horizontal="right"/>
    </xf>
    <xf numFmtId="3" fontId="25" fillId="33" borderId="44" xfId="0" applyNumberFormat="1" applyFont="1" applyFill="1" applyBorder="1" applyAlignment="1">
      <alignment/>
    </xf>
    <xf numFmtId="3" fontId="25" fillId="33" borderId="45" xfId="0" applyNumberFormat="1" applyFont="1" applyFill="1" applyBorder="1" applyAlignment="1">
      <alignment/>
    </xf>
    <xf numFmtId="0" fontId="25" fillId="34" borderId="0" xfId="0" applyFont="1" applyFill="1" applyBorder="1" applyAlignment="1">
      <alignment/>
    </xf>
    <xf numFmtId="3" fontId="25" fillId="33" borderId="46" xfId="0" applyNumberFormat="1" applyFont="1" applyFill="1" applyBorder="1" applyAlignment="1">
      <alignment/>
    </xf>
    <xf numFmtId="3" fontId="23" fillId="33" borderId="47" xfId="0" applyNumberFormat="1" applyFont="1" applyFill="1" applyBorder="1" applyAlignment="1">
      <alignment horizontal="center"/>
    </xf>
    <xf numFmtId="3" fontId="23" fillId="33" borderId="48" xfId="0" applyNumberFormat="1" applyFont="1" applyFill="1" applyBorder="1" applyAlignment="1">
      <alignment horizontal="center"/>
    </xf>
    <xf numFmtId="3" fontId="23" fillId="34" borderId="0" xfId="0" applyNumberFormat="1" applyFont="1" applyFill="1" applyBorder="1" applyAlignment="1">
      <alignment/>
    </xf>
    <xf numFmtId="3" fontId="25" fillId="34" borderId="0" xfId="0" applyNumberFormat="1" applyFont="1" applyFill="1" applyBorder="1" applyAlignment="1">
      <alignment/>
    </xf>
    <xf numFmtId="3" fontId="25" fillId="33" borderId="49" xfId="0" applyNumberFormat="1" applyFont="1" applyFill="1" applyBorder="1" applyAlignment="1">
      <alignment horizontal="center"/>
    </xf>
    <xf numFmtId="3" fontId="25" fillId="33" borderId="50" xfId="0" applyNumberFormat="1" applyFont="1" applyFill="1" applyBorder="1" applyAlignment="1">
      <alignment horizontal="center"/>
    </xf>
    <xf numFmtId="3" fontId="25" fillId="33" borderId="51" xfId="0" applyNumberFormat="1" applyFont="1" applyFill="1" applyBorder="1" applyAlignment="1">
      <alignment horizontal="center"/>
    </xf>
    <xf numFmtId="3" fontId="25" fillId="33" borderId="52" xfId="0" applyNumberFormat="1" applyFont="1" applyFill="1" applyBorder="1" applyAlignment="1">
      <alignment/>
    </xf>
    <xf numFmtId="3" fontId="25" fillId="33" borderId="51" xfId="0" applyNumberFormat="1" applyFont="1" applyFill="1" applyBorder="1" applyAlignment="1">
      <alignment/>
    </xf>
    <xf numFmtId="3" fontId="25" fillId="33" borderId="53" xfId="0" applyNumberFormat="1" applyFont="1" applyFill="1" applyBorder="1" applyAlignment="1">
      <alignment/>
    </xf>
    <xf numFmtId="0" fontId="25" fillId="34" borderId="54" xfId="0" applyFont="1" applyFill="1" applyBorder="1" applyAlignment="1">
      <alignment/>
    </xf>
    <xf numFmtId="0" fontId="25" fillId="34" borderId="49" xfId="0" applyFont="1" applyFill="1" applyBorder="1" applyAlignment="1">
      <alignment/>
    </xf>
    <xf numFmtId="3" fontId="25" fillId="33" borderId="31" xfId="0" applyNumberFormat="1" applyFont="1" applyFill="1" applyBorder="1" applyAlignment="1">
      <alignment horizontal="center"/>
    </xf>
    <xf numFmtId="3" fontId="25" fillId="33" borderId="54" xfId="0" applyNumberFormat="1" applyFont="1" applyFill="1" applyBorder="1" applyAlignment="1">
      <alignment/>
    </xf>
    <xf numFmtId="3" fontId="25" fillId="33" borderId="49" xfId="0" applyNumberFormat="1" applyFont="1" applyFill="1" applyBorder="1" applyAlignment="1">
      <alignment/>
    </xf>
    <xf numFmtId="3" fontId="25" fillId="33" borderId="55" xfId="0" applyNumberFormat="1" applyFont="1" applyFill="1" applyBorder="1" applyAlignment="1">
      <alignment/>
    </xf>
    <xf numFmtId="3" fontId="25" fillId="33" borderId="56" xfId="0" applyNumberFormat="1" applyFont="1" applyFill="1" applyBorder="1" applyAlignment="1">
      <alignment/>
    </xf>
    <xf numFmtId="0" fontId="23" fillId="35" borderId="57" xfId="0" applyFont="1" applyFill="1" applyBorder="1" applyAlignment="1" quotePrefix="1">
      <alignment horizontal="center" wrapText="1"/>
    </xf>
    <xf numFmtId="0" fontId="23" fillId="35" borderId="58" xfId="0" applyFont="1" applyFill="1" applyBorder="1" applyAlignment="1">
      <alignment horizontal="center"/>
    </xf>
    <xf numFmtId="0" fontId="2" fillId="36" borderId="29" xfId="61" applyFont="1" applyFill="1" applyBorder="1" applyAlignment="1">
      <alignment wrapText="1"/>
      <protection/>
    </xf>
    <xf numFmtId="3" fontId="23" fillId="34" borderId="59" xfId="0" applyNumberFormat="1" applyFont="1" applyFill="1" applyBorder="1" applyAlignment="1">
      <alignment/>
    </xf>
    <xf numFmtId="3" fontId="23" fillId="37" borderId="60" xfId="0" applyNumberFormat="1" applyFont="1" applyFill="1" applyBorder="1" applyAlignment="1">
      <alignment/>
    </xf>
    <xf numFmtId="3" fontId="25" fillId="33" borderId="50" xfId="0" applyNumberFormat="1" applyFont="1" applyFill="1" applyBorder="1" applyAlignment="1">
      <alignment/>
    </xf>
    <xf numFmtId="3" fontId="23" fillId="37" borderId="61" xfId="0" applyNumberFormat="1" applyFont="1" applyFill="1" applyBorder="1" applyAlignment="1">
      <alignment horizontal="center"/>
    </xf>
    <xf numFmtId="3" fontId="23" fillId="37" borderId="62" xfId="0" applyNumberFormat="1" applyFont="1" applyFill="1" applyBorder="1" applyAlignment="1">
      <alignment horizontal="center"/>
    </xf>
    <xf numFmtId="0" fontId="25" fillId="34" borderId="16" xfId="0" applyFont="1" applyFill="1" applyBorder="1" applyAlignment="1">
      <alignment/>
    </xf>
    <xf numFmtId="0" fontId="2" fillId="36" borderId="0" xfId="61" applyFont="1" applyFill="1" applyBorder="1" applyAlignment="1">
      <alignment wrapText="1"/>
      <protection/>
    </xf>
    <xf numFmtId="3" fontId="23" fillId="35" borderId="60" xfId="0" applyNumberFormat="1" applyFont="1" applyFill="1" applyBorder="1" applyAlignment="1">
      <alignment/>
    </xf>
    <xf numFmtId="3" fontId="25" fillId="33" borderId="0" xfId="0" applyNumberFormat="1" applyFont="1" applyFill="1" applyBorder="1" applyAlignment="1">
      <alignment horizontal="center"/>
    </xf>
    <xf numFmtId="0" fontId="23" fillId="35" borderId="38" xfId="0" applyFont="1" applyFill="1" applyBorder="1" applyAlignment="1" quotePrefix="1">
      <alignment horizontal="center" vertical="center" wrapText="1"/>
    </xf>
    <xf numFmtId="0" fontId="23" fillId="35" borderId="63" xfId="0" applyFont="1" applyFill="1" applyBorder="1" applyAlignment="1" quotePrefix="1">
      <alignment horizontal="center" vertical="center" wrapText="1"/>
    </xf>
    <xf numFmtId="3" fontId="25" fillId="33" borderId="53" xfId="0" applyNumberFormat="1" applyFont="1" applyFill="1" applyBorder="1" applyAlignment="1">
      <alignment horizontal="center"/>
    </xf>
    <xf numFmtId="3" fontId="23" fillId="37" borderId="64" xfId="0" applyNumberFormat="1" applyFont="1" applyFill="1" applyBorder="1" applyAlignment="1">
      <alignment horizontal="center"/>
    </xf>
    <xf numFmtId="3" fontId="23" fillId="37" borderId="65" xfId="0" applyNumberFormat="1" applyFont="1" applyFill="1" applyBorder="1" applyAlignment="1">
      <alignment horizontal="center"/>
    </xf>
    <xf numFmtId="3" fontId="23" fillId="35" borderId="64" xfId="0" applyNumberFormat="1" applyFont="1" applyFill="1" applyBorder="1" applyAlignment="1">
      <alignment horizontal="center"/>
    </xf>
    <xf numFmtId="3" fontId="23" fillId="35" borderId="62" xfId="0" applyNumberFormat="1" applyFont="1" applyFill="1" applyBorder="1" applyAlignment="1">
      <alignment horizontal="center"/>
    </xf>
    <xf numFmtId="3" fontId="23" fillId="35" borderId="65" xfId="0" applyNumberFormat="1" applyFont="1" applyFill="1" applyBorder="1" applyAlignment="1">
      <alignment horizontal="center"/>
    </xf>
    <xf numFmtId="0" fontId="54" fillId="33" borderId="0" xfId="58" applyFont="1" applyFill="1">
      <alignment/>
      <protection/>
    </xf>
    <xf numFmtId="0" fontId="32" fillId="33" borderId="0" xfId="0" applyFont="1" applyFill="1" applyAlignment="1">
      <alignment/>
    </xf>
    <xf numFmtId="0" fontId="33" fillId="33" borderId="0" xfId="0" applyFont="1" applyFill="1" applyAlignment="1">
      <alignment/>
    </xf>
    <xf numFmtId="0" fontId="33" fillId="33" borderId="0" xfId="0" applyFont="1" applyFill="1" applyAlignment="1">
      <alignment horizontal="center"/>
    </xf>
    <xf numFmtId="0" fontId="33" fillId="33" borderId="0" xfId="0" applyFont="1" applyFill="1" applyBorder="1" applyAlignment="1">
      <alignment horizontal="center"/>
    </xf>
    <xf numFmtId="0" fontId="23" fillId="33" borderId="58" xfId="0" applyFont="1" applyFill="1" applyBorder="1" applyAlignment="1">
      <alignment/>
    </xf>
    <xf numFmtId="0" fontId="25" fillId="33" borderId="58" xfId="0" applyFont="1" applyFill="1" applyBorder="1" applyAlignment="1">
      <alignment horizontal="center"/>
    </xf>
    <xf numFmtId="0" fontId="25" fillId="33" borderId="58" xfId="0" applyFont="1" applyFill="1" applyBorder="1" applyAlignment="1">
      <alignment horizontal="center" wrapText="1"/>
    </xf>
    <xf numFmtId="0" fontId="23" fillId="12" borderId="22" xfId="0" applyFont="1" applyFill="1" applyBorder="1" applyAlignment="1">
      <alignment horizontal="center" wrapText="1"/>
    </xf>
    <xf numFmtId="0" fontId="25" fillId="33" borderId="0" xfId="0" applyFont="1" applyFill="1" applyAlignment="1">
      <alignment horizontal="center"/>
    </xf>
    <xf numFmtId="0" fontId="23" fillId="33" borderId="0" xfId="0" applyFont="1" applyFill="1" applyAlignment="1" quotePrefix="1">
      <alignment horizontal="left"/>
    </xf>
    <xf numFmtId="3" fontId="25" fillId="33" borderId="0" xfId="0" applyNumberFormat="1" applyFont="1" applyFill="1" applyAlignment="1">
      <alignment horizontal="center"/>
    </xf>
    <xf numFmtId="3" fontId="23" fillId="33" borderId="0" xfId="0" applyNumberFormat="1" applyFont="1" applyFill="1" applyBorder="1" applyAlignment="1">
      <alignment horizontal="center"/>
    </xf>
    <xf numFmtId="3" fontId="23" fillId="12" borderId="0" xfId="0" applyNumberFormat="1" applyFont="1" applyFill="1" applyAlignment="1">
      <alignment horizontal="center"/>
    </xf>
    <xf numFmtId="0" fontId="25" fillId="33" borderId="0" xfId="0" applyFont="1" applyFill="1" applyBorder="1" applyAlignment="1">
      <alignment horizontal="center"/>
    </xf>
    <xf numFmtId="0" fontId="23" fillId="34" borderId="0" xfId="0" applyFont="1" applyFill="1" applyAlignment="1">
      <alignment/>
    </xf>
    <xf numFmtId="0" fontId="2" fillId="38" borderId="10" xfId="60" applyFont="1" applyFill="1" applyBorder="1" applyAlignment="1">
      <alignment horizontal="left"/>
      <protection/>
    </xf>
    <xf numFmtId="0" fontId="2" fillId="38" borderId="10" xfId="60" applyFont="1" applyFill="1" applyBorder="1" applyAlignment="1">
      <alignment horizontal="right"/>
      <protection/>
    </xf>
    <xf numFmtId="0" fontId="2" fillId="39" borderId="10" xfId="60" applyFont="1" applyFill="1" applyBorder="1" applyAlignment="1">
      <alignment horizontal="right"/>
      <protection/>
    </xf>
    <xf numFmtId="0" fontId="2" fillId="36" borderId="0" xfId="60" applyFont="1" applyFill="1" applyBorder="1" applyAlignment="1">
      <alignment wrapText="1"/>
      <protection/>
    </xf>
    <xf numFmtId="3" fontId="2" fillId="36" borderId="0" xfId="60" applyNumberFormat="1" applyFont="1" applyFill="1" applyBorder="1" applyAlignment="1">
      <alignment horizontal="right" wrapText="1"/>
      <protection/>
    </xf>
    <xf numFmtId="3" fontId="2" fillId="40" borderId="0" xfId="60" applyNumberFormat="1" applyFont="1" applyFill="1" applyBorder="1" applyAlignment="1">
      <alignment horizontal="right" wrapText="1"/>
      <protection/>
    </xf>
    <xf numFmtId="0" fontId="2" fillId="36" borderId="10" xfId="60" applyFont="1" applyFill="1" applyBorder="1" applyAlignment="1">
      <alignment wrapText="1"/>
      <protection/>
    </xf>
    <xf numFmtId="3" fontId="2" fillId="36" borderId="10" xfId="60" applyNumberFormat="1" applyFont="1" applyFill="1" applyBorder="1" applyAlignment="1">
      <alignment horizontal="right" wrapText="1"/>
      <protection/>
    </xf>
    <xf numFmtId="3" fontId="2" fillId="40" borderId="10" xfId="60" applyNumberFormat="1" applyFont="1" applyFill="1" applyBorder="1" applyAlignment="1">
      <alignment horizontal="right" wrapText="1"/>
      <protection/>
    </xf>
    <xf numFmtId="0" fontId="23" fillId="34" borderId="22" xfId="0" applyFont="1" applyFill="1" applyBorder="1" applyAlignment="1">
      <alignment/>
    </xf>
    <xf numFmtId="3" fontId="23" fillId="34" borderId="22" xfId="0" applyNumberFormat="1" applyFont="1" applyFill="1" applyBorder="1" applyAlignment="1">
      <alignment/>
    </xf>
    <xf numFmtId="3" fontId="23" fillId="33" borderId="22" xfId="0" applyNumberFormat="1" applyFont="1" applyFill="1" applyBorder="1" applyAlignment="1">
      <alignment/>
    </xf>
    <xf numFmtId="3" fontId="25" fillId="34" borderId="0" xfId="0" applyNumberFormat="1" applyFont="1" applyFill="1" applyBorder="1" applyAlignment="1">
      <alignment horizontal="right"/>
    </xf>
    <xf numFmtId="3" fontId="23" fillId="33" borderId="0" xfId="0" applyNumberFormat="1" applyFont="1" applyFill="1" applyBorder="1" applyAlignment="1">
      <alignment/>
    </xf>
    <xf numFmtId="3" fontId="25" fillId="34" borderId="10" xfId="0" applyNumberFormat="1" applyFont="1" applyFill="1" applyBorder="1" applyAlignment="1">
      <alignment/>
    </xf>
    <xf numFmtId="3" fontId="25" fillId="34" borderId="10" xfId="0" applyNumberFormat="1" applyFont="1" applyFill="1" applyBorder="1" applyAlignment="1">
      <alignment horizontal="right"/>
    </xf>
    <xf numFmtId="3" fontId="25" fillId="33" borderId="10" xfId="0" applyNumberFormat="1" applyFont="1" applyFill="1" applyBorder="1" applyAlignment="1">
      <alignment horizontal="right"/>
    </xf>
    <xf numFmtId="3" fontId="23" fillId="34" borderId="22" xfId="0" applyNumberFormat="1" applyFont="1" applyFill="1" applyBorder="1" applyAlignment="1">
      <alignment horizontal="right"/>
    </xf>
    <xf numFmtId="3" fontId="23" fillId="33" borderId="22" xfId="0" applyNumberFormat="1" applyFont="1" applyFill="1" applyBorder="1" applyAlignment="1">
      <alignment horizontal="right"/>
    </xf>
    <xf numFmtId="0" fontId="23" fillId="41" borderId="22" xfId="0" applyFont="1" applyFill="1" applyBorder="1" applyAlignment="1">
      <alignment wrapText="1"/>
    </xf>
    <xf numFmtId="3" fontId="23" fillId="41" borderId="22" xfId="0" applyNumberFormat="1" applyFont="1" applyFill="1" applyBorder="1" applyAlignment="1">
      <alignment/>
    </xf>
    <xf numFmtId="0" fontId="23" fillId="34" borderId="0" xfId="0" applyFont="1" applyFill="1" applyBorder="1" applyAlignment="1">
      <alignment wrapText="1"/>
    </xf>
    <xf numFmtId="0" fontId="25" fillId="34" borderId="10" xfId="0" applyFont="1" applyFill="1" applyBorder="1" applyAlignment="1">
      <alignment/>
    </xf>
    <xf numFmtId="0" fontId="23" fillId="34" borderId="11" xfId="0" applyFont="1" applyFill="1" applyBorder="1" applyAlignment="1">
      <alignment/>
    </xf>
    <xf numFmtId="3" fontId="19" fillId="36" borderId="11" xfId="60" applyNumberFormat="1" applyFont="1" applyFill="1" applyBorder="1" applyAlignment="1">
      <alignment horizontal="right" wrapText="1"/>
      <protection/>
    </xf>
    <xf numFmtId="0" fontId="2" fillId="38" borderId="0" xfId="60" applyFont="1" applyFill="1" applyBorder="1" applyAlignment="1">
      <alignment horizontal="right"/>
      <protection/>
    </xf>
    <xf numFmtId="3" fontId="23" fillId="41" borderId="0" xfId="0" applyNumberFormat="1" applyFont="1" applyFill="1" applyBorder="1" applyAlignment="1">
      <alignment/>
    </xf>
    <xf numFmtId="0" fontId="23" fillId="37" borderId="0" xfId="0" applyFont="1" applyFill="1" applyBorder="1" applyAlignment="1">
      <alignment/>
    </xf>
    <xf numFmtId="0" fontId="25" fillId="37" borderId="0" xfId="0" applyFont="1" applyFill="1" applyBorder="1" applyAlignment="1">
      <alignment/>
    </xf>
    <xf numFmtId="3" fontId="25" fillId="37" borderId="0" xfId="0" applyNumberFormat="1" applyFont="1" applyFill="1" applyBorder="1" applyAlignment="1">
      <alignment/>
    </xf>
    <xf numFmtId="0" fontId="32" fillId="34" borderId="0" xfId="0" applyFont="1" applyFill="1" applyAlignment="1">
      <alignment/>
    </xf>
    <xf numFmtId="0" fontId="23" fillId="12" borderId="58" xfId="0" applyFont="1" applyFill="1" applyBorder="1" applyAlignment="1">
      <alignment horizontal="center"/>
    </xf>
    <xf numFmtId="0" fontId="33" fillId="12" borderId="0" xfId="0" applyFont="1" applyFill="1" applyAlignment="1">
      <alignment horizontal="center"/>
    </xf>
    <xf numFmtId="3" fontId="23" fillId="34" borderId="0" xfId="0" applyNumberFormat="1" applyFont="1" applyFill="1" applyBorder="1" applyAlignment="1">
      <alignment horizontal="right"/>
    </xf>
    <xf numFmtId="3" fontId="23" fillId="33" borderId="0" xfId="0" applyNumberFormat="1" applyFont="1" applyFill="1" applyBorder="1" applyAlignment="1">
      <alignment horizontal="right"/>
    </xf>
    <xf numFmtId="0" fontId="25" fillId="33" borderId="0" xfId="0" applyFont="1" applyFill="1" applyAlignment="1">
      <alignment/>
    </xf>
    <xf numFmtId="0" fontId="23" fillId="33" borderId="0" xfId="0" applyFont="1" applyFill="1" applyAlignment="1">
      <alignment horizontal="center"/>
    </xf>
    <xf numFmtId="0" fontId="23" fillId="33" borderId="0" xfId="0" applyFont="1" applyFill="1" applyAlignment="1">
      <alignment/>
    </xf>
    <xf numFmtId="0" fontId="25" fillId="33" borderId="58" xfId="0" applyFont="1" applyFill="1" applyBorder="1" applyAlignment="1">
      <alignment/>
    </xf>
    <xf numFmtId="0" fontId="23" fillId="12" borderId="0" xfId="0" applyFont="1" applyFill="1" applyAlignment="1">
      <alignment horizontal="center"/>
    </xf>
    <xf numFmtId="0" fontId="26" fillId="36" borderId="0" xfId="59" applyNumberFormat="1" applyFont="1" applyFill="1" applyBorder="1" applyAlignment="1">
      <alignment horizontal="right" wrapText="1"/>
      <protection/>
    </xf>
    <xf numFmtId="0" fontId="26" fillId="36" borderId="0" xfId="59" applyFont="1" applyFill="1" applyBorder="1" applyAlignment="1">
      <alignment horizontal="left" wrapText="1"/>
      <protection/>
    </xf>
    <xf numFmtId="0" fontId="29" fillId="36" borderId="0" xfId="59" applyFont="1" applyFill="1" applyBorder="1" applyAlignment="1">
      <alignment wrapText="1"/>
      <protection/>
    </xf>
    <xf numFmtId="0" fontId="2" fillId="38" borderId="10" xfId="60" applyNumberFormat="1" applyFont="1" applyFill="1" applyBorder="1" applyAlignment="1">
      <alignment horizontal="right"/>
      <protection/>
    </xf>
    <xf numFmtId="0" fontId="25" fillId="33" borderId="0" xfId="0" applyFont="1" applyFill="1" applyBorder="1" applyAlignment="1">
      <alignment horizontal="right"/>
    </xf>
    <xf numFmtId="0" fontId="2" fillId="36" borderId="0" xfId="59" applyFont="1" applyFill="1" applyBorder="1" applyAlignment="1">
      <alignment wrapText="1"/>
      <protection/>
    </xf>
    <xf numFmtId="0" fontId="2" fillId="36" borderId="0" xfId="59" applyNumberFormat="1" applyFont="1" applyFill="1" applyBorder="1" applyAlignment="1">
      <alignment horizontal="right" wrapText="1"/>
      <protection/>
    </xf>
    <xf numFmtId="0" fontId="2" fillId="36" borderId="0" xfId="59" applyFont="1" applyFill="1" applyBorder="1" applyAlignment="1">
      <alignment horizontal="left" wrapText="1"/>
      <protection/>
    </xf>
    <xf numFmtId="0" fontId="2" fillId="36" borderId="10" xfId="59" applyFont="1" applyFill="1" applyBorder="1" applyAlignment="1">
      <alignment wrapText="1"/>
      <protection/>
    </xf>
    <xf numFmtId="0" fontId="2" fillId="36" borderId="10" xfId="59" applyNumberFormat="1" applyFont="1" applyFill="1" applyBorder="1" applyAlignment="1">
      <alignment horizontal="right" wrapText="1"/>
      <protection/>
    </xf>
    <xf numFmtId="0" fontId="19" fillId="36" borderId="22" xfId="59" applyFont="1" applyFill="1" applyBorder="1" applyAlignment="1">
      <alignment wrapText="1"/>
      <protection/>
    </xf>
    <xf numFmtId="0" fontId="2" fillId="39" borderId="10" xfId="60" applyFont="1" applyFill="1" applyBorder="1" applyAlignment="1">
      <alignment horizontal="left"/>
      <protection/>
    </xf>
    <xf numFmtId="0" fontId="2" fillId="39" borderId="10" xfId="60" applyNumberFormat="1" applyFont="1" applyFill="1" applyBorder="1" applyAlignment="1">
      <alignment horizontal="right"/>
      <protection/>
    </xf>
    <xf numFmtId="0" fontId="2" fillId="40" borderId="0" xfId="59" applyFont="1" applyFill="1" applyBorder="1" applyAlignment="1">
      <alignment wrapText="1"/>
      <protection/>
    </xf>
    <xf numFmtId="0" fontId="2" fillId="39" borderId="0" xfId="60" applyNumberFormat="1" applyFont="1" applyFill="1" applyBorder="1" applyAlignment="1">
      <alignment horizontal="right"/>
      <protection/>
    </xf>
    <xf numFmtId="0" fontId="2" fillId="40" borderId="10" xfId="59" applyFont="1" applyFill="1" applyBorder="1" applyAlignment="1">
      <alignment wrapText="1"/>
      <protection/>
    </xf>
    <xf numFmtId="0" fontId="23" fillId="33" borderId="22" xfId="0" applyFont="1" applyFill="1" applyBorder="1" applyAlignment="1">
      <alignment/>
    </xf>
    <xf numFmtId="0" fontId="19" fillId="40" borderId="22" xfId="59" applyFont="1" applyFill="1" applyBorder="1" applyAlignment="1">
      <alignment wrapText="1"/>
      <protection/>
    </xf>
    <xf numFmtId="0" fontId="19" fillId="42" borderId="22" xfId="59" applyFont="1" applyFill="1" applyBorder="1" applyAlignment="1">
      <alignment wrapText="1"/>
      <protection/>
    </xf>
    <xf numFmtId="0" fontId="2" fillId="38" borderId="16" xfId="60" applyFont="1" applyFill="1" applyBorder="1" applyAlignment="1">
      <alignment horizontal="left"/>
      <protection/>
    </xf>
    <xf numFmtId="0" fontId="2" fillId="38" borderId="16" xfId="60" applyNumberFormat="1" applyFont="1" applyFill="1" applyBorder="1" applyAlignment="1">
      <alignment horizontal="right"/>
      <protection/>
    </xf>
    <xf numFmtId="0" fontId="2" fillId="38" borderId="0" xfId="60" applyNumberFormat="1" applyFont="1" applyFill="1" applyBorder="1" applyAlignment="1">
      <alignment horizontal="right"/>
      <protection/>
    </xf>
    <xf numFmtId="0" fontId="19" fillId="36" borderId="0" xfId="59" applyFont="1" applyFill="1" applyBorder="1" applyAlignment="1">
      <alignment wrapText="1"/>
      <protection/>
    </xf>
    <xf numFmtId="0" fontId="2" fillId="43" borderId="0" xfId="59" applyNumberFormat="1" applyFont="1" applyFill="1" applyBorder="1" applyAlignment="1">
      <alignment horizontal="right" wrapText="1"/>
      <protection/>
    </xf>
    <xf numFmtId="0" fontId="22" fillId="33" borderId="0" xfId="0" applyFont="1" applyFill="1" applyBorder="1" applyAlignment="1">
      <alignment horizontal="left" wrapText="1"/>
    </xf>
    <xf numFmtId="0" fontId="22" fillId="33" borderId="0" xfId="0" applyFont="1" applyFill="1" applyBorder="1" applyAlignment="1">
      <alignment horizontal="left" wrapText="1"/>
    </xf>
    <xf numFmtId="0" fontId="22" fillId="34" borderId="0" xfId="0" applyFont="1" applyFill="1" applyBorder="1" applyAlignment="1" applyProtection="1">
      <alignment/>
      <protection/>
    </xf>
    <xf numFmtId="0" fontId="26" fillId="36" borderId="0" xfId="59" applyNumberFormat="1" applyFont="1" applyFill="1" applyBorder="1" applyAlignment="1">
      <alignment horizontal="right"/>
      <protection/>
    </xf>
    <xf numFmtId="0" fontId="22" fillId="34" borderId="0" xfId="0" applyFont="1" applyFill="1" applyBorder="1" applyAlignment="1" applyProtection="1">
      <alignment horizontal="left" wrapText="1"/>
      <protection/>
    </xf>
    <xf numFmtId="0" fontId="22" fillId="34" borderId="0" xfId="0" applyFont="1" applyFill="1" applyBorder="1" applyAlignment="1" applyProtection="1">
      <alignment wrapText="1"/>
      <protection/>
    </xf>
    <xf numFmtId="0" fontId="22" fillId="34" borderId="0" xfId="0" applyFont="1" applyFill="1" applyBorder="1" applyAlignment="1">
      <alignment horizontal="left"/>
    </xf>
    <xf numFmtId="0" fontId="22" fillId="33" borderId="0" xfId="0" applyFont="1" applyFill="1" applyBorder="1" applyAlignment="1">
      <alignment horizontal="left"/>
    </xf>
    <xf numFmtId="0" fontId="22" fillId="34" borderId="0" xfId="0" applyFont="1" applyFill="1" applyBorder="1" applyAlignment="1" applyProtection="1">
      <alignment horizontal="left"/>
      <protection/>
    </xf>
    <xf numFmtId="0" fontId="26" fillId="36" borderId="53" xfId="59" applyFont="1" applyFill="1" applyBorder="1" applyAlignment="1">
      <alignment horizontal="left" wrapText="1"/>
      <protection/>
    </xf>
    <xf numFmtId="0" fontId="26" fillId="36" borderId="0" xfId="59" applyFont="1" applyFill="1" applyBorder="1" applyAlignment="1">
      <alignment horizontal="left"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7" xfId="58"/>
    <cellStyle name="Normal_1.4.3a" xfId="59"/>
    <cellStyle name="Normal_Sheet1" xfId="60"/>
    <cellStyle name="Normal_Sheet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20"/>
  <sheetViews>
    <sheetView tabSelected="1" zoomScalePageLayoutView="0" workbookViewId="0" topLeftCell="A1">
      <selection activeCell="A1" sqref="A1"/>
    </sheetView>
  </sheetViews>
  <sheetFormatPr defaultColWidth="9.140625" defaultRowHeight="12.75"/>
  <cols>
    <col min="1" max="1" width="10.7109375" style="5" customWidth="1"/>
    <col min="2" max="2" width="81.00390625" style="5" bestFit="1" customWidth="1"/>
    <col min="3" max="16384" width="9.140625" style="5" customWidth="1"/>
  </cols>
  <sheetData>
    <row r="2" spans="1:2" s="37" customFormat="1" ht="15">
      <c r="A2" s="37" t="s">
        <v>164</v>
      </c>
      <c r="B2" s="37" t="s">
        <v>165</v>
      </c>
    </row>
    <row r="4" spans="1:2" ht="15">
      <c r="A4" s="39" t="s">
        <v>166</v>
      </c>
      <c r="B4" s="5" t="s">
        <v>175</v>
      </c>
    </row>
    <row r="6" spans="1:2" ht="15">
      <c r="A6" s="39" t="s">
        <v>167</v>
      </c>
      <c r="B6" s="5" t="s">
        <v>176</v>
      </c>
    </row>
    <row r="8" spans="1:2" ht="15">
      <c r="A8" s="39" t="s">
        <v>168</v>
      </c>
      <c r="B8" s="5" t="s">
        <v>201</v>
      </c>
    </row>
    <row r="10" spans="1:2" ht="15">
      <c r="A10" s="39" t="s">
        <v>169</v>
      </c>
      <c r="B10" s="5" t="s">
        <v>177</v>
      </c>
    </row>
    <row r="12" spans="1:2" ht="15">
      <c r="A12" s="39" t="s">
        <v>170</v>
      </c>
      <c r="B12" s="5" t="s">
        <v>219</v>
      </c>
    </row>
    <row r="14" spans="1:2" ht="15">
      <c r="A14" s="39" t="s">
        <v>171</v>
      </c>
      <c r="B14" s="5" t="s">
        <v>221</v>
      </c>
    </row>
    <row r="16" spans="1:2" ht="15">
      <c r="A16" s="39" t="s">
        <v>172</v>
      </c>
      <c r="B16" s="5" t="s">
        <v>220</v>
      </c>
    </row>
    <row r="18" spans="1:2" ht="15">
      <c r="A18" s="39" t="s">
        <v>173</v>
      </c>
      <c r="B18" s="5" t="s">
        <v>222</v>
      </c>
    </row>
    <row r="20" spans="1:2" ht="15">
      <c r="A20" s="39" t="s">
        <v>174</v>
      </c>
      <c r="B20" s="5" t="s">
        <v>202</v>
      </c>
    </row>
  </sheetData>
  <sheetProtection/>
  <hyperlinks>
    <hyperlink ref="A4" location="Table_1!A1" display="Table 1"/>
    <hyperlink ref="A6" location="Table_2!A1" display="Table 2"/>
    <hyperlink ref="A8" location="Table_3!A1" display="Table 3"/>
    <hyperlink ref="A10" location="Table_4!A1" display="Table  4"/>
    <hyperlink ref="A12" location="Table_5!A1" display="Table 5"/>
    <hyperlink ref="A14" location="Table_6!A1" display="Table 6"/>
    <hyperlink ref="A16" location="Table_7!A1" display="Table  7"/>
    <hyperlink ref="A18" location="Table_8!A1" display="Table 8"/>
    <hyperlink ref="A20" location="Table_9!A1" display="Table 9"/>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74"/>
  <sheetViews>
    <sheetView zoomScalePageLayoutView="0" workbookViewId="0" topLeftCell="A1">
      <selection activeCell="A1" sqref="A1"/>
    </sheetView>
  </sheetViews>
  <sheetFormatPr defaultColWidth="9.140625" defaultRowHeight="12.75"/>
  <cols>
    <col min="1" max="1" width="37.57421875" style="104" customWidth="1"/>
    <col min="2" max="2" width="7.8515625" style="104" customWidth="1"/>
    <col min="3" max="3" width="7.57421875" style="104" customWidth="1"/>
    <col min="4" max="4" width="7.421875" style="104" customWidth="1"/>
    <col min="5" max="11" width="8.7109375" style="104" customWidth="1"/>
    <col min="12" max="16384" width="9.140625" style="104" customWidth="1"/>
  </cols>
  <sheetData>
    <row r="1" ht="15">
      <c r="A1" s="95" t="s">
        <v>174</v>
      </c>
    </row>
    <row r="3" s="4" customFormat="1" ht="15.75">
      <c r="A3" s="144" t="s">
        <v>204</v>
      </c>
    </row>
    <row r="4" s="4" customFormat="1" ht="15">
      <c r="A4" s="37"/>
    </row>
    <row r="5" spans="1:11" s="4" customFormat="1" ht="15">
      <c r="A5" s="186" t="s">
        <v>18</v>
      </c>
      <c r="B5" s="187"/>
      <c r="C5" s="187"/>
      <c r="D5" s="187"/>
      <c r="E5" s="187"/>
      <c r="F5" s="187"/>
      <c r="G5" s="187"/>
      <c r="H5" s="187"/>
      <c r="I5" s="187"/>
      <c r="J5" s="187"/>
      <c r="K5" s="187"/>
    </row>
    <row r="6" spans="1:11" s="203" customFormat="1" ht="15">
      <c r="A6" s="159" t="s">
        <v>119</v>
      </c>
      <c r="B6" s="202">
        <v>2005</v>
      </c>
      <c r="C6" s="202">
        <v>2006</v>
      </c>
      <c r="D6" s="202">
        <v>2007</v>
      </c>
      <c r="E6" s="202">
        <v>2008</v>
      </c>
      <c r="F6" s="202">
        <v>2009</v>
      </c>
      <c r="G6" s="202">
        <v>2010</v>
      </c>
      <c r="H6" s="202">
        <v>2011</v>
      </c>
      <c r="I6" s="202">
        <v>2012</v>
      </c>
      <c r="J6" s="202">
        <v>2013</v>
      </c>
      <c r="K6" s="202">
        <v>2014</v>
      </c>
    </row>
    <row r="7" spans="1:11" s="4" customFormat="1" ht="15">
      <c r="A7" s="204" t="s">
        <v>120</v>
      </c>
      <c r="B7" s="205">
        <v>47</v>
      </c>
      <c r="C7" s="205">
        <v>41</v>
      </c>
      <c r="D7" s="205">
        <v>49</v>
      </c>
      <c r="E7" s="205">
        <v>67</v>
      </c>
      <c r="F7" s="205">
        <v>49</v>
      </c>
      <c r="G7" s="205">
        <v>50</v>
      </c>
      <c r="H7" s="205">
        <v>53</v>
      </c>
      <c r="I7" s="205">
        <v>41</v>
      </c>
      <c r="J7" s="205">
        <v>49</v>
      </c>
      <c r="K7" s="205">
        <v>48</v>
      </c>
    </row>
    <row r="8" spans="1:11" s="4" customFormat="1" ht="15">
      <c r="A8" s="204" t="s">
        <v>23</v>
      </c>
      <c r="B8" s="205">
        <v>47</v>
      </c>
      <c r="C8" s="205">
        <v>59</v>
      </c>
      <c r="D8" s="205">
        <v>85</v>
      </c>
      <c r="E8" s="205">
        <v>62</v>
      </c>
      <c r="F8" s="205">
        <v>55</v>
      </c>
      <c r="G8" s="205">
        <v>59</v>
      </c>
      <c r="H8" s="205">
        <v>57</v>
      </c>
      <c r="I8" s="205">
        <v>64</v>
      </c>
      <c r="J8" s="205">
        <v>66</v>
      </c>
      <c r="K8" s="205">
        <v>66</v>
      </c>
    </row>
    <row r="9" spans="1:11" s="4" customFormat="1" ht="15">
      <c r="A9" s="204" t="s">
        <v>90</v>
      </c>
      <c r="B9" s="205"/>
      <c r="C9" s="205">
        <v>0</v>
      </c>
      <c r="D9" s="205">
        <v>0</v>
      </c>
      <c r="E9" s="205">
        <v>0</v>
      </c>
      <c r="F9" s="205">
        <v>0</v>
      </c>
      <c r="G9" s="205">
        <v>0</v>
      </c>
      <c r="H9" s="205">
        <v>0</v>
      </c>
      <c r="I9" s="205">
        <v>4</v>
      </c>
      <c r="J9" s="205">
        <v>3</v>
      </c>
      <c r="K9" s="205">
        <v>3</v>
      </c>
    </row>
    <row r="10" spans="1:11" s="4" customFormat="1" ht="15">
      <c r="A10" s="204" t="s">
        <v>25</v>
      </c>
      <c r="B10" s="205">
        <v>116</v>
      </c>
      <c r="C10" s="205">
        <v>127</v>
      </c>
      <c r="D10" s="205">
        <v>113</v>
      </c>
      <c r="E10" s="205">
        <v>117</v>
      </c>
      <c r="F10" s="205">
        <v>125</v>
      </c>
      <c r="G10" s="205">
        <v>129</v>
      </c>
      <c r="H10" s="205">
        <v>137</v>
      </c>
      <c r="I10" s="205">
        <v>109</v>
      </c>
      <c r="J10" s="205">
        <v>110</v>
      </c>
      <c r="K10" s="205">
        <v>121</v>
      </c>
    </row>
    <row r="11" spans="1:11" s="4" customFormat="1" ht="17.25">
      <c r="A11" s="204" t="s">
        <v>205</v>
      </c>
      <c r="B11" s="205">
        <v>51</v>
      </c>
      <c r="C11" s="205">
        <v>51</v>
      </c>
      <c r="D11" s="205">
        <v>43</v>
      </c>
      <c r="E11" s="205">
        <v>51</v>
      </c>
      <c r="F11" s="205">
        <v>57</v>
      </c>
      <c r="G11" s="205">
        <v>61</v>
      </c>
      <c r="H11" s="205">
        <v>57</v>
      </c>
      <c r="I11" s="205">
        <v>61</v>
      </c>
      <c r="J11" s="205">
        <v>44</v>
      </c>
      <c r="K11" s="205">
        <v>52</v>
      </c>
    </row>
    <row r="12" spans="1:11" s="4" customFormat="1" ht="17.25">
      <c r="A12" s="204" t="s">
        <v>206</v>
      </c>
      <c r="B12" s="205">
        <v>7</v>
      </c>
      <c r="C12" s="205">
        <v>7</v>
      </c>
      <c r="D12" s="205">
        <v>11</v>
      </c>
      <c r="E12" s="205">
        <v>6</v>
      </c>
      <c r="F12" s="205">
        <v>5</v>
      </c>
      <c r="G12" s="205">
        <v>9</v>
      </c>
      <c r="H12" s="205">
        <v>4</v>
      </c>
      <c r="I12" s="205">
        <v>7</v>
      </c>
      <c r="J12" s="205">
        <v>10</v>
      </c>
      <c r="K12" s="205">
        <v>9</v>
      </c>
    </row>
    <row r="13" spans="1:11" s="4" customFormat="1" ht="15">
      <c r="A13" s="204" t="s">
        <v>50</v>
      </c>
      <c r="B13" s="205">
        <v>67</v>
      </c>
      <c r="C13" s="205">
        <v>73</v>
      </c>
      <c r="D13" s="205">
        <v>83</v>
      </c>
      <c r="E13" s="205">
        <v>83</v>
      </c>
      <c r="F13" s="205">
        <v>72</v>
      </c>
      <c r="G13" s="205">
        <v>69</v>
      </c>
      <c r="H13" s="205">
        <v>92</v>
      </c>
      <c r="I13" s="205">
        <v>90</v>
      </c>
      <c r="J13" s="205">
        <v>88</v>
      </c>
      <c r="K13" s="205">
        <v>112</v>
      </c>
    </row>
    <row r="14" spans="1:11" s="4" customFormat="1" ht="15">
      <c r="A14" s="204" t="s">
        <v>29</v>
      </c>
      <c r="B14" s="205">
        <v>90</v>
      </c>
      <c r="C14" s="205">
        <v>67</v>
      </c>
      <c r="D14" s="205">
        <v>72</v>
      </c>
      <c r="E14" s="205">
        <v>64</v>
      </c>
      <c r="F14" s="205">
        <v>61</v>
      </c>
      <c r="G14" s="205">
        <v>59</v>
      </c>
      <c r="H14" s="205">
        <v>61</v>
      </c>
      <c r="I14" s="205">
        <v>94</v>
      </c>
      <c r="J14" s="205">
        <v>78</v>
      </c>
      <c r="K14" s="205">
        <v>92</v>
      </c>
    </row>
    <row r="15" spans="1:11" s="4" customFormat="1" ht="32.25">
      <c r="A15" s="206" t="s">
        <v>207</v>
      </c>
      <c r="B15" s="205">
        <v>23</v>
      </c>
      <c r="C15" s="205">
        <v>29</v>
      </c>
      <c r="D15" s="205">
        <v>24</v>
      </c>
      <c r="E15" s="205">
        <v>46</v>
      </c>
      <c r="F15" s="205">
        <v>48</v>
      </c>
      <c r="G15" s="205">
        <v>38</v>
      </c>
      <c r="H15" s="205">
        <v>31</v>
      </c>
      <c r="I15" s="205">
        <v>40</v>
      </c>
      <c r="J15" s="205">
        <v>33</v>
      </c>
      <c r="K15" s="205">
        <v>42</v>
      </c>
    </row>
    <row r="16" spans="1:11" s="4" customFormat="1" ht="17.25">
      <c r="A16" s="204" t="s">
        <v>208</v>
      </c>
      <c r="B16" s="205">
        <v>10</v>
      </c>
      <c r="C16" s="205">
        <v>9</v>
      </c>
      <c r="D16" s="205">
        <v>8</v>
      </c>
      <c r="E16" s="205">
        <v>5</v>
      </c>
      <c r="F16" s="205">
        <v>9</v>
      </c>
      <c r="G16" s="205">
        <v>7</v>
      </c>
      <c r="H16" s="205">
        <v>9</v>
      </c>
      <c r="I16" s="205">
        <v>14</v>
      </c>
      <c r="J16" s="205">
        <v>13</v>
      </c>
      <c r="K16" s="205">
        <v>13</v>
      </c>
    </row>
    <row r="17" spans="1:11" s="4" customFormat="1" ht="15">
      <c r="A17" s="204" t="s">
        <v>92</v>
      </c>
      <c r="B17" s="205">
        <v>18</v>
      </c>
      <c r="C17" s="205">
        <v>11</v>
      </c>
      <c r="D17" s="205">
        <v>10</v>
      </c>
      <c r="E17" s="205">
        <v>11</v>
      </c>
      <c r="F17" s="205">
        <v>5</v>
      </c>
      <c r="G17" s="205">
        <v>13</v>
      </c>
      <c r="H17" s="205">
        <v>17</v>
      </c>
      <c r="I17" s="205">
        <v>16</v>
      </c>
      <c r="J17" s="205">
        <v>20</v>
      </c>
      <c r="K17" s="205">
        <v>24</v>
      </c>
    </row>
    <row r="18" spans="1:11" s="4" customFormat="1" ht="15">
      <c r="A18" s="204" t="s">
        <v>30</v>
      </c>
      <c r="B18" s="205">
        <v>5</v>
      </c>
      <c r="C18" s="205">
        <v>3</v>
      </c>
      <c r="D18" s="205">
        <v>1</v>
      </c>
      <c r="E18" s="205">
        <v>1</v>
      </c>
      <c r="F18" s="205">
        <v>0</v>
      </c>
      <c r="G18" s="205">
        <v>2</v>
      </c>
      <c r="H18" s="205">
        <v>5</v>
      </c>
      <c r="I18" s="205">
        <v>2</v>
      </c>
      <c r="J18" s="205">
        <v>1</v>
      </c>
      <c r="K18" s="205">
        <v>3</v>
      </c>
    </row>
    <row r="19" spans="1:11" s="4" customFormat="1" ht="17.25">
      <c r="A19" s="204" t="s">
        <v>209</v>
      </c>
      <c r="B19" s="205">
        <v>24</v>
      </c>
      <c r="C19" s="205">
        <v>45</v>
      </c>
      <c r="D19" s="205">
        <v>47</v>
      </c>
      <c r="E19" s="205">
        <v>60</v>
      </c>
      <c r="F19" s="205">
        <v>56</v>
      </c>
      <c r="G19" s="205">
        <v>53</v>
      </c>
      <c r="H19" s="205">
        <v>51</v>
      </c>
      <c r="I19" s="205">
        <v>50</v>
      </c>
      <c r="J19" s="205">
        <v>53</v>
      </c>
      <c r="K19" s="205">
        <v>100</v>
      </c>
    </row>
    <row r="20" spans="1:11" s="4" customFormat="1" ht="15">
      <c r="A20" s="204" t="s">
        <v>31</v>
      </c>
      <c r="B20" s="205">
        <v>63</v>
      </c>
      <c r="C20" s="205">
        <v>67</v>
      </c>
      <c r="D20" s="205">
        <v>61</v>
      </c>
      <c r="E20" s="205">
        <v>53</v>
      </c>
      <c r="F20" s="205">
        <v>57</v>
      </c>
      <c r="G20" s="205">
        <v>81</v>
      </c>
      <c r="H20" s="205">
        <v>73</v>
      </c>
      <c r="I20" s="205">
        <v>70</v>
      </c>
      <c r="J20" s="205">
        <v>69</v>
      </c>
      <c r="K20" s="205">
        <v>76</v>
      </c>
    </row>
    <row r="21" spans="1:11" s="4" customFormat="1" ht="17.25">
      <c r="A21" s="204" t="s">
        <v>210</v>
      </c>
      <c r="B21" s="205">
        <v>5</v>
      </c>
      <c r="C21" s="205">
        <v>11</v>
      </c>
      <c r="D21" s="205">
        <v>9</v>
      </c>
      <c r="E21" s="205">
        <v>6</v>
      </c>
      <c r="F21" s="205">
        <v>3</v>
      </c>
      <c r="G21" s="205">
        <v>8</v>
      </c>
      <c r="H21" s="205">
        <v>5</v>
      </c>
      <c r="I21" s="205">
        <v>8</v>
      </c>
      <c r="J21" s="205">
        <v>6</v>
      </c>
      <c r="K21" s="205">
        <v>6</v>
      </c>
    </row>
    <row r="22" spans="1:11" s="4" customFormat="1" ht="15">
      <c r="A22" s="204" t="s">
        <v>33</v>
      </c>
      <c r="B22" s="205">
        <v>20</v>
      </c>
      <c r="C22" s="205">
        <v>18</v>
      </c>
      <c r="D22" s="205">
        <v>27</v>
      </c>
      <c r="E22" s="205">
        <v>22</v>
      </c>
      <c r="F22" s="205">
        <v>18</v>
      </c>
      <c r="G22" s="205">
        <v>21</v>
      </c>
      <c r="H22" s="205">
        <v>22</v>
      </c>
      <c r="I22" s="205">
        <v>18</v>
      </c>
      <c r="J22" s="205">
        <v>19</v>
      </c>
      <c r="K22" s="205">
        <v>26</v>
      </c>
    </row>
    <row r="23" spans="1:11" s="4" customFormat="1" ht="15">
      <c r="A23" s="204" t="s">
        <v>34</v>
      </c>
      <c r="B23" s="205">
        <v>9</v>
      </c>
      <c r="C23" s="205">
        <v>4</v>
      </c>
      <c r="D23" s="205">
        <v>6</v>
      </c>
      <c r="E23" s="205">
        <v>0</v>
      </c>
      <c r="F23" s="205">
        <v>2</v>
      </c>
      <c r="G23" s="205">
        <v>5</v>
      </c>
      <c r="H23" s="205">
        <v>1</v>
      </c>
      <c r="I23" s="205">
        <v>7</v>
      </c>
      <c r="J23" s="205">
        <v>3</v>
      </c>
      <c r="K23" s="205">
        <v>6</v>
      </c>
    </row>
    <row r="24" spans="1:11" s="4" customFormat="1" ht="17.25">
      <c r="A24" s="204" t="s">
        <v>211</v>
      </c>
      <c r="B24" s="205">
        <v>11</v>
      </c>
      <c r="C24" s="205">
        <v>8</v>
      </c>
      <c r="D24" s="205">
        <v>6</v>
      </c>
      <c r="E24" s="205">
        <v>9</v>
      </c>
      <c r="F24" s="205">
        <v>9</v>
      </c>
      <c r="G24" s="205">
        <v>8</v>
      </c>
      <c r="H24" s="205">
        <v>6</v>
      </c>
      <c r="I24" s="205">
        <v>4</v>
      </c>
      <c r="J24" s="205">
        <v>9</v>
      </c>
      <c r="K24" s="205">
        <v>13</v>
      </c>
    </row>
    <row r="25" spans="1:11" s="4" customFormat="1" ht="17.25">
      <c r="A25" s="204" t="s">
        <v>212</v>
      </c>
      <c r="B25" s="205">
        <v>59</v>
      </c>
      <c r="C25" s="205">
        <v>60</v>
      </c>
      <c r="D25" s="205">
        <v>67</v>
      </c>
      <c r="E25" s="205">
        <v>55</v>
      </c>
      <c r="F25" s="205">
        <v>56</v>
      </c>
      <c r="G25" s="205">
        <v>61</v>
      </c>
      <c r="H25" s="205">
        <v>54</v>
      </c>
      <c r="I25" s="205">
        <v>69</v>
      </c>
      <c r="J25" s="205">
        <v>78</v>
      </c>
      <c r="K25" s="205">
        <v>80</v>
      </c>
    </row>
    <row r="26" spans="1:11" s="4" customFormat="1" ht="15">
      <c r="A26" s="207" t="s">
        <v>95</v>
      </c>
      <c r="B26" s="208">
        <v>18</v>
      </c>
      <c r="C26" s="208">
        <v>31</v>
      </c>
      <c r="D26" s="208">
        <v>27</v>
      </c>
      <c r="E26" s="208">
        <v>39</v>
      </c>
      <c r="F26" s="208">
        <v>36</v>
      </c>
      <c r="G26" s="208">
        <v>36</v>
      </c>
      <c r="H26" s="208">
        <v>33</v>
      </c>
      <c r="I26" s="208">
        <v>38</v>
      </c>
      <c r="J26" s="208">
        <v>34</v>
      </c>
      <c r="K26" s="208">
        <v>38</v>
      </c>
    </row>
    <row r="27" spans="1:11" s="95" customFormat="1" ht="15.75" thickBot="1">
      <c r="A27" s="168" t="s">
        <v>101</v>
      </c>
      <c r="B27" s="209">
        <f aca="true" t="shared" si="0" ref="B27:K27">SUM(B7:B26)</f>
        <v>690</v>
      </c>
      <c r="C27" s="209">
        <f t="shared" si="0"/>
        <v>721</v>
      </c>
      <c r="D27" s="209">
        <f t="shared" si="0"/>
        <v>749</v>
      </c>
      <c r="E27" s="209">
        <f t="shared" si="0"/>
        <v>757</v>
      </c>
      <c r="F27" s="209">
        <f t="shared" si="0"/>
        <v>723</v>
      </c>
      <c r="G27" s="209">
        <f t="shared" si="0"/>
        <v>769</v>
      </c>
      <c r="H27" s="209">
        <f t="shared" si="0"/>
        <v>768</v>
      </c>
      <c r="I27" s="209">
        <f t="shared" si="0"/>
        <v>806</v>
      </c>
      <c r="J27" s="209">
        <f t="shared" si="0"/>
        <v>786</v>
      </c>
      <c r="K27" s="209">
        <f t="shared" si="0"/>
        <v>930</v>
      </c>
    </row>
    <row r="28" spans="1:11" s="4" customFormat="1" ht="15.75" thickTop="1">
      <c r="A28" s="204"/>
      <c r="B28" s="205"/>
      <c r="C28" s="205"/>
      <c r="D28" s="205"/>
      <c r="E28" s="205"/>
      <c r="F28" s="205"/>
      <c r="G28" s="205"/>
      <c r="H28" s="205"/>
      <c r="I28" s="205"/>
      <c r="J28" s="205"/>
      <c r="K28" s="205"/>
    </row>
    <row r="29" spans="1:11" s="4" customFormat="1" ht="15">
      <c r="A29" s="186" t="s">
        <v>10</v>
      </c>
      <c r="B29" s="187"/>
      <c r="C29" s="187"/>
      <c r="D29" s="187"/>
      <c r="E29" s="187"/>
      <c r="F29" s="187"/>
      <c r="G29" s="187"/>
      <c r="H29" s="187"/>
      <c r="I29" s="187"/>
      <c r="J29" s="187"/>
      <c r="K29" s="187"/>
    </row>
    <row r="30" spans="1:11" s="203" customFormat="1" ht="15">
      <c r="A30" s="210" t="s">
        <v>119</v>
      </c>
      <c r="B30" s="211">
        <v>2005</v>
      </c>
      <c r="C30" s="211">
        <v>2006</v>
      </c>
      <c r="D30" s="211">
        <v>2007</v>
      </c>
      <c r="E30" s="211">
        <v>2008</v>
      </c>
      <c r="F30" s="211">
        <v>2009</v>
      </c>
      <c r="G30" s="211">
        <v>2010</v>
      </c>
      <c r="H30" s="211">
        <v>2011</v>
      </c>
      <c r="I30" s="211">
        <v>2012</v>
      </c>
      <c r="J30" s="211">
        <v>2013</v>
      </c>
      <c r="K30" s="211">
        <v>2014</v>
      </c>
    </row>
    <row r="31" spans="1:11" s="203" customFormat="1" ht="15">
      <c r="A31" s="212" t="s">
        <v>25</v>
      </c>
      <c r="B31" s="213">
        <v>17</v>
      </c>
      <c r="C31" s="213">
        <v>17</v>
      </c>
      <c r="D31" s="213">
        <v>15</v>
      </c>
      <c r="E31" s="213">
        <v>13</v>
      </c>
      <c r="F31" s="213">
        <v>14</v>
      </c>
      <c r="G31" s="213">
        <v>14</v>
      </c>
      <c r="H31" s="213">
        <v>23</v>
      </c>
      <c r="I31" s="213">
        <v>16</v>
      </c>
      <c r="J31" s="213">
        <v>21</v>
      </c>
      <c r="K31" s="213">
        <v>20</v>
      </c>
    </row>
    <row r="32" spans="1:11" s="203" customFormat="1" ht="15">
      <c r="A32" s="212" t="s">
        <v>136</v>
      </c>
      <c r="B32" s="203">
        <v>10</v>
      </c>
      <c r="C32" s="213">
        <v>10</v>
      </c>
      <c r="D32" s="213">
        <v>15</v>
      </c>
      <c r="E32" s="213">
        <v>26</v>
      </c>
      <c r="F32" s="213">
        <v>16</v>
      </c>
      <c r="G32" s="213">
        <v>11</v>
      </c>
      <c r="H32" s="213">
        <v>23</v>
      </c>
      <c r="I32" s="213">
        <v>19</v>
      </c>
      <c r="J32" s="213">
        <v>8</v>
      </c>
      <c r="K32" s="213"/>
    </row>
    <row r="33" spans="1:11" s="203" customFormat="1" ht="15">
      <c r="A33" s="212" t="s">
        <v>137</v>
      </c>
      <c r="B33" s="213">
        <v>5</v>
      </c>
      <c r="C33" s="213">
        <v>6</v>
      </c>
      <c r="D33" s="213">
        <v>8</v>
      </c>
      <c r="E33" s="213">
        <v>10</v>
      </c>
      <c r="F33" s="213">
        <v>7</v>
      </c>
      <c r="G33" s="213">
        <v>6</v>
      </c>
      <c r="H33" s="213">
        <v>7</v>
      </c>
      <c r="I33" s="213">
        <v>11</v>
      </c>
      <c r="J33" s="213">
        <v>11</v>
      </c>
      <c r="K33" s="213">
        <v>17</v>
      </c>
    </row>
    <row r="34" spans="1:11" s="203" customFormat="1" ht="15">
      <c r="A34" s="214" t="s">
        <v>35</v>
      </c>
      <c r="B34" s="211">
        <v>0</v>
      </c>
      <c r="C34" s="211">
        <v>0</v>
      </c>
      <c r="D34" s="211">
        <v>0</v>
      </c>
      <c r="E34" s="211">
        <v>0</v>
      </c>
      <c r="F34" s="211">
        <v>0</v>
      </c>
      <c r="G34" s="211">
        <v>1</v>
      </c>
      <c r="H34" s="211">
        <v>11</v>
      </c>
      <c r="I34" s="211">
        <v>12</v>
      </c>
      <c r="J34" s="211">
        <v>12</v>
      </c>
      <c r="K34" s="211">
        <v>7</v>
      </c>
    </row>
    <row r="35" spans="1:11" s="95" customFormat="1" ht="15.75" thickBot="1">
      <c r="A35" s="215" t="s">
        <v>78</v>
      </c>
      <c r="B35" s="216">
        <f>SUM(B31:B33)</f>
        <v>32</v>
      </c>
      <c r="C35" s="216">
        <f>SUM(C31:C33)</f>
        <v>33</v>
      </c>
      <c r="D35" s="216">
        <f>SUM(D31:D33)</f>
        <v>38</v>
      </c>
      <c r="E35" s="216">
        <f>SUM(E31:E33)</f>
        <v>49</v>
      </c>
      <c r="F35" s="216">
        <f>SUM(F31:F33)</f>
        <v>37</v>
      </c>
      <c r="G35" s="216">
        <f>SUM(G31:G34)</f>
        <v>32</v>
      </c>
      <c r="H35" s="216">
        <f>SUM(H31:H34)</f>
        <v>64</v>
      </c>
      <c r="I35" s="216">
        <f>SUM(I31:I34)</f>
        <v>58</v>
      </c>
      <c r="J35" s="216">
        <f>SUM(J31:J34)</f>
        <v>52</v>
      </c>
      <c r="K35" s="216">
        <f>SUM(K31:K34)</f>
        <v>44</v>
      </c>
    </row>
    <row r="36" s="4" customFormat="1" ht="15.75" thickTop="1"/>
    <row r="37" spans="1:11" s="4" customFormat="1" ht="15">
      <c r="A37" s="186" t="s">
        <v>138</v>
      </c>
      <c r="B37" s="187"/>
      <c r="C37" s="187"/>
      <c r="D37" s="187"/>
      <c r="E37" s="187"/>
      <c r="F37" s="187"/>
      <c r="G37" s="187"/>
      <c r="H37" s="187"/>
      <c r="I37" s="187"/>
      <c r="J37" s="187"/>
      <c r="K37" s="187"/>
    </row>
    <row r="38" spans="1:11" s="203" customFormat="1" ht="15">
      <c r="A38" s="159" t="s">
        <v>128</v>
      </c>
      <c r="B38" s="202">
        <v>2005</v>
      </c>
      <c r="C38" s="202">
        <v>2006</v>
      </c>
      <c r="D38" s="202">
        <v>2007</v>
      </c>
      <c r="E38" s="202">
        <v>2008</v>
      </c>
      <c r="F38" s="202">
        <v>2009</v>
      </c>
      <c r="G38" s="202">
        <v>2010</v>
      </c>
      <c r="H38" s="202">
        <v>2011</v>
      </c>
      <c r="I38" s="202">
        <v>2012</v>
      </c>
      <c r="J38" s="202">
        <v>2013</v>
      </c>
      <c r="K38" s="202">
        <v>2014</v>
      </c>
    </row>
    <row r="39" spans="1:11" s="4" customFormat="1" ht="15">
      <c r="A39" s="204" t="s">
        <v>50</v>
      </c>
      <c r="B39" s="205">
        <v>46</v>
      </c>
      <c r="C39" s="205">
        <v>42</v>
      </c>
      <c r="D39" s="205">
        <v>60</v>
      </c>
      <c r="E39" s="205">
        <v>50</v>
      </c>
      <c r="F39" s="205">
        <v>52</v>
      </c>
      <c r="G39" s="205">
        <v>60</v>
      </c>
      <c r="H39" s="205">
        <v>68</v>
      </c>
      <c r="I39" s="205">
        <v>63</v>
      </c>
      <c r="J39" s="205">
        <v>62</v>
      </c>
      <c r="K39" s="205">
        <v>46</v>
      </c>
    </row>
    <row r="40" spans="1:11" s="4" customFormat="1" ht="15">
      <c r="A40" s="204" t="s">
        <v>55</v>
      </c>
      <c r="B40" s="205">
        <v>5</v>
      </c>
      <c r="C40" s="205">
        <v>3</v>
      </c>
      <c r="D40" s="205">
        <v>3</v>
      </c>
      <c r="E40" s="205">
        <v>4</v>
      </c>
      <c r="F40" s="205">
        <v>5</v>
      </c>
      <c r="G40" s="205">
        <v>6</v>
      </c>
      <c r="H40" s="205">
        <v>5</v>
      </c>
      <c r="I40" s="205">
        <v>5</v>
      </c>
      <c r="J40" s="205">
        <v>8</v>
      </c>
      <c r="K40" s="205">
        <v>3</v>
      </c>
    </row>
    <row r="41" spans="1:11" s="4" customFormat="1" ht="15">
      <c r="A41" s="207" t="s">
        <v>139</v>
      </c>
      <c r="B41" s="208">
        <v>6</v>
      </c>
      <c r="C41" s="208">
        <v>9</v>
      </c>
      <c r="D41" s="208">
        <v>7</v>
      </c>
      <c r="E41" s="208">
        <v>1</v>
      </c>
      <c r="F41" s="208">
        <v>4</v>
      </c>
      <c r="G41" s="208">
        <v>2</v>
      </c>
      <c r="H41" s="208">
        <v>1</v>
      </c>
      <c r="I41" s="208">
        <v>3</v>
      </c>
      <c r="J41" s="208">
        <v>5</v>
      </c>
      <c r="K41" s="208">
        <v>3</v>
      </c>
    </row>
    <row r="42" spans="1:11" s="95" customFormat="1" ht="15.75" thickBot="1">
      <c r="A42" s="168" t="s">
        <v>79</v>
      </c>
      <c r="B42" s="209">
        <f aca="true" t="shared" si="1" ref="B42:G42">SUM(B39:B41)</f>
        <v>57</v>
      </c>
      <c r="C42" s="209">
        <f t="shared" si="1"/>
        <v>54</v>
      </c>
      <c r="D42" s="209">
        <f t="shared" si="1"/>
        <v>70</v>
      </c>
      <c r="E42" s="209">
        <f t="shared" si="1"/>
        <v>55</v>
      </c>
      <c r="F42" s="209">
        <f t="shared" si="1"/>
        <v>61</v>
      </c>
      <c r="G42" s="209">
        <f t="shared" si="1"/>
        <v>68</v>
      </c>
      <c r="H42" s="209">
        <f>SUM(H39:H41)</f>
        <v>74</v>
      </c>
      <c r="I42" s="209">
        <f>SUM(I39:I41)</f>
        <v>71</v>
      </c>
      <c r="J42" s="209">
        <f>SUM(J39:J41)</f>
        <v>75</v>
      </c>
      <c r="K42" s="209">
        <f>SUM(K39:K41)</f>
        <v>52</v>
      </c>
    </row>
    <row r="43" spans="1:11" s="4" customFormat="1" ht="15.75" thickTop="1">
      <c r="A43" s="204"/>
      <c r="B43" s="205"/>
      <c r="C43" s="205"/>
      <c r="D43" s="205"/>
      <c r="E43" s="205"/>
      <c r="F43" s="205"/>
      <c r="G43" s="205"/>
      <c r="H43" s="205"/>
      <c r="I43" s="205"/>
      <c r="J43" s="205"/>
      <c r="K43" s="205"/>
    </row>
    <row r="44" spans="1:11" s="4" customFormat="1" ht="30.75" thickBot="1">
      <c r="A44" s="178" t="s">
        <v>140</v>
      </c>
      <c r="B44" s="217">
        <f>+B42+B35+B27</f>
        <v>779</v>
      </c>
      <c r="C44" s="217">
        <f>+C42+C35+C27</f>
        <v>808</v>
      </c>
      <c r="D44" s="217">
        <f>+D42+D35+D27</f>
        <v>857</v>
      </c>
      <c r="E44" s="217">
        <f>+E42+E35+E27</f>
        <v>861</v>
      </c>
      <c r="F44" s="217">
        <f>+F42+F35+F27</f>
        <v>821</v>
      </c>
      <c r="G44" s="217">
        <f>+G42+G35+G27</f>
        <v>869</v>
      </c>
      <c r="H44" s="217">
        <f>+H42+H35+H27</f>
        <v>906</v>
      </c>
      <c r="I44" s="217">
        <f>+I42+I35+I27</f>
        <v>935</v>
      </c>
      <c r="J44" s="217">
        <f>+J42+J35+J27</f>
        <v>913</v>
      </c>
      <c r="K44" s="217">
        <f>+K42+K35+K27</f>
        <v>1026</v>
      </c>
    </row>
    <row r="45" spans="1:11" s="4" customFormat="1" ht="15.75" thickTop="1">
      <c r="A45" s="204"/>
      <c r="B45" s="205"/>
      <c r="C45" s="205"/>
      <c r="D45" s="205"/>
      <c r="E45" s="205"/>
      <c r="F45" s="205"/>
      <c r="G45" s="205"/>
      <c r="H45" s="205"/>
      <c r="I45" s="205"/>
      <c r="J45" s="205"/>
      <c r="K45" s="205"/>
    </row>
    <row r="46" spans="1:11" s="4" customFormat="1" ht="15">
      <c r="A46" s="186" t="s">
        <v>60</v>
      </c>
      <c r="B46" s="222"/>
      <c r="C46" s="222"/>
      <c r="D46" s="222"/>
      <c r="E46" s="222"/>
      <c r="F46" s="222"/>
      <c r="G46" s="222"/>
      <c r="H46" s="222"/>
      <c r="I46" s="222"/>
      <c r="J46" s="222"/>
      <c r="K46" s="222"/>
    </row>
    <row r="47" spans="1:11" s="203" customFormat="1" ht="15">
      <c r="A47" s="159" t="s">
        <v>119</v>
      </c>
      <c r="B47" s="202">
        <v>2005</v>
      </c>
      <c r="C47" s="202">
        <v>2006</v>
      </c>
      <c r="D47" s="202">
        <v>2007</v>
      </c>
      <c r="E47" s="202">
        <v>2008</v>
      </c>
      <c r="F47" s="202">
        <v>2009</v>
      </c>
      <c r="G47" s="202">
        <v>2010</v>
      </c>
      <c r="H47" s="202">
        <v>2011</v>
      </c>
      <c r="I47" s="202">
        <v>2012</v>
      </c>
      <c r="J47" s="202">
        <v>2013</v>
      </c>
      <c r="K47" s="202">
        <v>2014</v>
      </c>
    </row>
    <row r="48" spans="1:11" s="203" customFormat="1" ht="15">
      <c r="A48" s="218" t="s">
        <v>25</v>
      </c>
      <c r="B48" s="219">
        <v>1</v>
      </c>
      <c r="C48" s="220">
        <v>3</v>
      </c>
      <c r="D48" s="220">
        <v>0</v>
      </c>
      <c r="E48" s="220">
        <v>3</v>
      </c>
      <c r="F48" s="220">
        <v>1</v>
      </c>
      <c r="G48" s="220">
        <v>2</v>
      </c>
      <c r="H48" s="220">
        <v>2</v>
      </c>
      <c r="I48" s="220">
        <v>5</v>
      </c>
      <c r="J48" s="220">
        <v>0</v>
      </c>
      <c r="K48" s="220">
        <v>0</v>
      </c>
    </row>
    <row r="49" spans="1:11" s="4" customFormat="1" ht="15">
      <c r="A49" s="207" t="s">
        <v>141</v>
      </c>
      <c r="B49" s="208">
        <v>4</v>
      </c>
      <c r="C49" s="208">
        <v>8</v>
      </c>
      <c r="D49" s="208">
        <v>3</v>
      </c>
      <c r="E49" s="208">
        <v>0</v>
      </c>
      <c r="F49" s="208">
        <v>13</v>
      </c>
      <c r="G49" s="208">
        <v>10</v>
      </c>
      <c r="H49" s="208">
        <v>9</v>
      </c>
      <c r="I49" s="208">
        <v>7</v>
      </c>
      <c r="J49" s="208">
        <v>10</v>
      </c>
      <c r="K49" s="208">
        <v>17</v>
      </c>
    </row>
    <row r="50" spans="1:11" s="95" customFormat="1" ht="15.75" thickBot="1">
      <c r="A50" s="168" t="s">
        <v>86</v>
      </c>
      <c r="B50" s="209">
        <f>SUM(B48:B49)</f>
        <v>5</v>
      </c>
      <c r="C50" s="209">
        <f>SUM(C48:C49)</f>
        <v>11</v>
      </c>
      <c r="D50" s="209">
        <f>SUM(D48:D49)</f>
        <v>3</v>
      </c>
      <c r="E50" s="209">
        <v>3</v>
      </c>
      <c r="F50" s="209">
        <f aca="true" t="shared" si="2" ref="F50:K50">+F48+F49</f>
        <v>14</v>
      </c>
      <c r="G50" s="209">
        <f t="shared" si="2"/>
        <v>12</v>
      </c>
      <c r="H50" s="209">
        <f t="shared" si="2"/>
        <v>11</v>
      </c>
      <c r="I50" s="209">
        <f t="shared" si="2"/>
        <v>12</v>
      </c>
      <c r="J50" s="209">
        <f t="shared" si="2"/>
        <v>10</v>
      </c>
      <c r="K50" s="209">
        <f t="shared" si="2"/>
        <v>17</v>
      </c>
    </row>
    <row r="51" spans="2:11" s="95" customFormat="1" ht="15.75" thickTop="1">
      <c r="B51" s="221"/>
      <c r="C51" s="221"/>
      <c r="D51" s="221"/>
      <c r="E51" s="221"/>
      <c r="F51" s="221"/>
      <c r="G51" s="221"/>
      <c r="H51" s="221"/>
      <c r="I51" s="221"/>
      <c r="J51" s="221"/>
      <c r="K51" s="221"/>
    </row>
    <row r="52" spans="1:11" ht="15">
      <c r="A52" s="201" t="s">
        <v>142</v>
      </c>
      <c r="B52" s="199"/>
      <c r="C52" s="199"/>
      <c r="D52" s="199"/>
      <c r="E52" s="199"/>
      <c r="F52" s="199"/>
      <c r="G52" s="199"/>
      <c r="H52" s="199"/>
      <c r="I52" s="199"/>
      <c r="J52" s="199"/>
      <c r="K52" s="199"/>
    </row>
    <row r="53" spans="1:11" ht="15">
      <c r="A53" s="223" t="s">
        <v>203</v>
      </c>
      <c r="B53" s="223"/>
      <c r="C53" s="223"/>
      <c r="D53" s="223"/>
      <c r="E53" s="223"/>
      <c r="F53" s="223"/>
      <c r="G53" s="223"/>
      <c r="H53" s="223"/>
      <c r="I53" s="223"/>
      <c r="J53" s="223"/>
      <c r="K53" s="223"/>
    </row>
    <row r="54" spans="1:11" ht="15">
      <c r="A54" s="224"/>
      <c r="B54" s="224"/>
      <c r="C54" s="224"/>
      <c r="D54" s="224"/>
      <c r="E54" s="224"/>
      <c r="F54" s="224"/>
      <c r="G54" s="224"/>
      <c r="H54" s="224"/>
      <c r="I54" s="224"/>
      <c r="J54" s="224"/>
      <c r="K54" s="224"/>
    </row>
    <row r="55" spans="1:11" ht="15">
      <c r="A55" s="201" t="s">
        <v>143</v>
      </c>
      <c r="B55" s="199"/>
      <c r="C55" s="199"/>
      <c r="D55" s="199"/>
      <c r="E55" s="199"/>
      <c r="F55" s="199"/>
      <c r="G55" s="199"/>
      <c r="H55" s="199"/>
      <c r="I55" s="199"/>
      <c r="J55" s="199"/>
      <c r="K55" s="199"/>
    </row>
    <row r="56" spans="1:11" ht="15">
      <c r="A56" s="223" t="s">
        <v>144</v>
      </c>
      <c r="B56" s="223"/>
      <c r="C56" s="223"/>
      <c r="D56" s="223"/>
      <c r="E56" s="223"/>
      <c r="F56" s="223"/>
      <c r="G56" s="223"/>
      <c r="H56" s="223"/>
      <c r="I56" s="199"/>
      <c r="J56" s="199"/>
      <c r="K56" s="199"/>
    </row>
    <row r="57" spans="1:11" ht="15">
      <c r="A57" s="223" t="s">
        <v>145</v>
      </c>
      <c r="B57" s="223"/>
      <c r="C57" s="223"/>
      <c r="D57" s="223"/>
      <c r="E57" s="223"/>
      <c r="F57" s="223"/>
      <c r="G57" s="223"/>
      <c r="H57" s="223"/>
      <c r="I57" s="199"/>
      <c r="J57" s="199"/>
      <c r="K57" s="199"/>
    </row>
    <row r="58" spans="1:11" ht="15">
      <c r="A58" s="225" t="s">
        <v>146</v>
      </c>
      <c r="B58" s="225"/>
      <c r="C58" s="225"/>
      <c r="D58" s="226"/>
      <c r="E58" s="226"/>
      <c r="F58" s="226"/>
      <c r="G58" s="226"/>
      <c r="H58" s="226"/>
      <c r="I58" s="199"/>
      <c r="J58" s="199"/>
      <c r="K58" s="199"/>
    </row>
    <row r="59" spans="1:11" ht="15">
      <c r="A59" s="227" t="s">
        <v>147</v>
      </c>
      <c r="B59" s="227"/>
      <c r="C59" s="227"/>
      <c r="D59" s="227"/>
      <c r="E59" s="227"/>
      <c r="F59" s="227"/>
      <c r="G59" s="227"/>
      <c r="H59" s="227"/>
      <c r="I59" s="94"/>
      <c r="J59" s="94"/>
      <c r="K59" s="94"/>
    </row>
    <row r="60" spans="1:11" ht="15">
      <c r="A60" s="225" t="s">
        <v>148</v>
      </c>
      <c r="B60" s="225"/>
      <c r="C60" s="225"/>
      <c r="D60" s="30"/>
      <c r="E60" s="30"/>
      <c r="F60" s="30"/>
      <c r="G60" s="30"/>
      <c r="H60" s="30"/>
      <c r="I60" s="94"/>
      <c r="J60" s="94"/>
      <c r="K60" s="94"/>
    </row>
    <row r="61" spans="1:11" ht="15">
      <c r="A61" s="225" t="s">
        <v>149</v>
      </c>
      <c r="B61" s="225"/>
      <c r="C61" s="225"/>
      <c r="D61" s="30"/>
      <c r="E61" s="30"/>
      <c r="F61" s="30"/>
      <c r="G61" s="30"/>
      <c r="H61" s="30"/>
      <c r="I61" s="94"/>
      <c r="J61" s="94"/>
      <c r="K61" s="94"/>
    </row>
    <row r="62" spans="1:11" ht="15">
      <c r="A62" s="227" t="s">
        <v>150</v>
      </c>
      <c r="B62" s="227"/>
      <c r="C62" s="227"/>
      <c r="D62" s="227"/>
      <c r="E62" s="227"/>
      <c r="F62" s="227"/>
      <c r="G62" s="227"/>
      <c r="H62" s="227"/>
      <c r="I62" s="94"/>
      <c r="J62" s="94"/>
      <c r="K62" s="94"/>
    </row>
    <row r="63" spans="1:11" ht="15">
      <c r="A63" s="228" t="s">
        <v>151</v>
      </c>
      <c r="B63" s="229"/>
      <c r="C63" s="229"/>
      <c r="D63" s="94"/>
      <c r="E63" s="94"/>
      <c r="F63" s="94"/>
      <c r="G63" s="94"/>
      <c r="H63" s="94"/>
      <c r="I63" s="94"/>
      <c r="J63" s="94"/>
      <c r="K63" s="94"/>
    </row>
    <row r="64" spans="1:11" ht="15">
      <c r="A64" s="230" t="s">
        <v>152</v>
      </c>
      <c r="B64" s="230"/>
      <c r="C64" s="230"/>
      <c r="D64" s="230"/>
      <c r="E64" s="230"/>
      <c r="F64" s="230"/>
      <c r="G64" s="230"/>
      <c r="H64" s="230"/>
      <c r="I64" s="94"/>
      <c r="J64" s="94"/>
      <c r="K64" s="94"/>
    </row>
    <row r="65" spans="1:11" ht="15">
      <c r="A65" s="231" t="s">
        <v>153</v>
      </c>
      <c r="B65" s="231"/>
      <c r="C65" s="231"/>
      <c r="D65" s="231"/>
      <c r="E65" s="231"/>
      <c r="F65" s="231"/>
      <c r="G65" s="231"/>
      <c r="H65" s="231"/>
      <c r="I65" s="94"/>
      <c r="J65" s="94"/>
      <c r="K65" s="94"/>
    </row>
    <row r="66" spans="1:11" ht="15">
      <c r="A66" s="230" t="s">
        <v>160</v>
      </c>
      <c r="B66" s="230"/>
      <c r="C66" s="230"/>
      <c r="D66" s="230"/>
      <c r="E66" s="230"/>
      <c r="F66" s="230"/>
      <c r="G66" s="230"/>
      <c r="H66" s="230"/>
      <c r="I66" s="94"/>
      <c r="J66" s="94"/>
      <c r="K66" s="94"/>
    </row>
    <row r="67" spans="1:11" ht="15">
      <c r="A67" s="227" t="s">
        <v>154</v>
      </c>
      <c r="B67" s="227"/>
      <c r="C67" s="227"/>
      <c r="D67" s="94"/>
      <c r="E67" s="94"/>
      <c r="F67" s="94"/>
      <c r="G67" s="94"/>
      <c r="H67" s="94"/>
      <c r="I67" s="94"/>
      <c r="J67" s="94"/>
      <c r="K67" s="94"/>
    </row>
    <row r="68" spans="1:11" ht="15">
      <c r="A68" s="225" t="s">
        <v>155</v>
      </c>
      <c r="B68" s="225"/>
      <c r="C68" s="225"/>
      <c r="D68" s="30"/>
      <c r="E68" s="30"/>
      <c r="F68" s="30"/>
      <c r="G68" s="30"/>
      <c r="H68" s="30"/>
      <c r="I68" s="94"/>
      <c r="J68" s="94"/>
      <c r="K68" s="94"/>
    </row>
    <row r="69" spans="1:11" ht="15">
      <c r="A69" s="94"/>
      <c r="B69" s="94"/>
      <c r="C69" s="94"/>
      <c r="D69" s="94"/>
      <c r="E69" s="94"/>
      <c r="F69" s="94"/>
      <c r="G69" s="94"/>
      <c r="H69" s="94"/>
      <c r="I69" s="94"/>
      <c r="J69" s="94"/>
      <c r="K69" s="94"/>
    </row>
    <row r="70" spans="1:11" ht="15.75" thickBot="1">
      <c r="A70" s="201" t="s">
        <v>213</v>
      </c>
      <c r="B70" s="94"/>
      <c r="C70" s="94"/>
      <c r="D70" s="94"/>
      <c r="E70" s="94"/>
      <c r="F70" s="94"/>
      <c r="G70" s="94"/>
      <c r="H70" s="94"/>
      <c r="I70" s="94"/>
      <c r="J70" s="94"/>
      <c r="K70" s="94"/>
    </row>
    <row r="71" spans="1:11" ht="15.75" thickTop="1">
      <c r="A71" s="233" t="s">
        <v>214</v>
      </c>
      <c r="B71" s="232"/>
      <c r="C71" s="232"/>
      <c r="D71" s="232"/>
      <c r="E71" s="232"/>
      <c r="F71" s="232"/>
      <c r="G71" s="232"/>
      <c r="H71" s="232"/>
      <c r="I71" s="232"/>
      <c r="J71" s="232"/>
      <c r="K71" s="232"/>
    </row>
    <row r="72" spans="1:11" ht="15">
      <c r="A72" s="233" t="s">
        <v>161</v>
      </c>
      <c r="B72" s="233"/>
      <c r="C72" s="233"/>
      <c r="D72" s="233"/>
      <c r="E72" s="233"/>
      <c r="F72" s="233"/>
      <c r="G72" s="233"/>
      <c r="H72" s="233"/>
      <c r="I72" s="233"/>
      <c r="J72" s="233"/>
      <c r="K72" s="233"/>
    </row>
    <row r="73" spans="1:11" ht="15">
      <c r="A73" s="233" t="s">
        <v>162</v>
      </c>
      <c r="B73" s="233"/>
      <c r="C73" s="233"/>
      <c r="D73" s="233"/>
      <c r="E73" s="233"/>
      <c r="F73" s="233"/>
      <c r="G73" s="233"/>
      <c r="H73" s="200"/>
      <c r="I73" s="200"/>
      <c r="J73" s="200"/>
      <c r="K73" s="200"/>
    </row>
    <row r="74" spans="1:11" ht="15">
      <c r="A74" s="94"/>
      <c r="B74" s="94"/>
      <c r="C74" s="94"/>
      <c r="D74" s="94"/>
      <c r="E74" s="94"/>
      <c r="F74" s="94"/>
      <c r="G74" s="94"/>
      <c r="H74" s="94"/>
      <c r="I74" s="94"/>
      <c r="J74" s="94"/>
      <c r="K74" s="94"/>
    </row>
  </sheetData>
  <sheetProtection/>
  <mergeCells count="12">
    <mergeCell ref="A62:H62"/>
    <mergeCell ref="A64:H64"/>
    <mergeCell ref="A71:K71"/>
    <mergeCell ref="A72:K72"/>
    <mergeCell ref="A73:G73"/>
    <mergeCell ref="A65:H65"/>
    <mergeCell ref="A66:H66"/>
    <mergeCell ref="A67:C67"/>
    <mergeCell ref="A56:H56"/>
    <mergeCell ref="A57:H57"/>
    <mergeCell ref="A59:H59"/>
    <mergeCell ref="A53:K53"/>
  </mergeCells>
  <printOptions/>
  <pageMargins left="0.7" right="0.7" top="0.75" bottom="0.75" header="0.3" footer="0.3"/>
  <pageSetup horizontalDpi="600" verticalDpi="600" orientation="portrait" r:id="rId1"/>
  <ignoredErrors>
    <ignoredError sqref="B27:K27 B50:F50 B42:I42 B35:G35 A37:K41 A35 H35:K35 A42 J42:K42" formulaRange="1"/>
  </ignoredErrors>
</worksheet>
</file>

<file path=xl/worksheets/sheet2.xml><?xml version="1.0" encoding="utf-8"?>
<worksheet xmlns="http://schemas.openxmlformats.org/spreadsheetml/2006/main" xmlns:r="http://schemas.openxmlformats.org/officeDocument/2006/relationships">
  <dimension ref="A1:K35"/>
  <sheetViews>
    <sheetView workbookViewId="0" topLeftCell="A1">
      <selection activeCell="A3" sqref="A3"/>
    </sheetView>
  </sheetViews>
  <sheetFormatPr defaultColWidth="9.140625" defaultRowHeight="12.75"/>
  <cols>
    <col min="1" max="1" width="17.7109375" style="5" customWidth="1"/>
    <col min="2" max="11" width="13.00390625" style="5" customWidth="1"/>
    <col min="12" max="16384" width="9.140625" style="5" customWidth="1"/>
  </cols>
  <sheetData>
    <row r="1" ht="15">
      <c r="A1" s="37" t="s">
        <v>166</v>
      </c>
    </row>
    <row r="2" ht="15">
      <c r="A2" s="37"/>
    </row>
    <row r="3" spans="1:11" ht="15.75">
      <c r="A3" s="88" t="s">
        <v>215</v>
      </c>
      <c r="B3" s="4"/>
      <c r="C3" s="4"/>
      <c r="D3" s="4"/>
      <c r="E3" s="4"/>
      <c r="F3" s="4"/>
      <c r="G3" s="4"/>
      <c r="H3" s="4"/>
      <c r="I3" s="4"/>
      <c r="J3" s="4"/>
      <c r="K3" s="4"/>
    </row>
    <row r="5" spans="1:11" ht="15">
      <c r="A5" s="6"/>
      <c r="B5" s="6" t="s">
        <v>0</v>
      </c>
      <c r="C5" s="6" t="s">
        <v>1</v>
      </c>
      <c r="D5" s="6" t="s">
        <v>2</v>
      </c>
      <c r="E5" s="6" t="s">
        <v>3</v>
      </c>
      <c r="F5" s="6" t="s">
        <v>8</v>
      </c>
      <c r="G5" s="6" t="s">
        <v>13</v>
      </c>
      <c r="H5" s="7" t="s">
        <v>14</v>
      </c>
      <c r="I5" s="7" t="s">
        <v>15</v>
      </c>
      <c r="J5" s="7" t="s">
        <v>17</v>
      </c>
      <c r="K5" s="7" t="s">
        <v>20</v>
      </c>
    </row>
    <row r="6" spans="1:11" ht="15">
      <c r="A6" s="8" t="s">
        <v>18</v>
      </c>
      <c r="B6" s="9"/>
      <c r="C6" s="9"/>
      <c r="D6" s="9"/>
      <c r="E6" s="9"/>
      <c r="F6" s="9"/>
      <c r="G6" s="9"/>
      <c r="H6" s="9"/>
      <c r="I6" s="9"/>
      <c r="J6" s="9"/>
      <c r="K6" s="9"/>
    </row>
    <row r="7" spans="1:11" ht="15">
      <c r="A7" s="4" t="s">
        <v>4</v>
      </c>
      <c r="B7" s="10">
        <f>+Table_2!B6+Table_4!B7</f>
        <v>21733</v>
      </c>
      <c r="C7" s="10">
        <f>+Table_2!C6+Table_4!C7</f>
        <v>21363</v>
      </c>
      <c r="D7" s="10">
        <f>+Table_2!D6+Table_4!D7</f>
        <v>21702</v>
      </c>
      <c r="E7" s="10">
        <f>+Table_2!E6+Table_4!E7</f>
        <v>21213</v>
      </c>
      <c r="F7" s="10">
        <f>+Table_2!F6+Table_4!F7</f>
        <v>22155</v>
      </c>
      <c r="G7" s="10">
        <f>+Table_2!G6+Table_4!G7</f>
        <v>22560</v>
      </c>
      <c r="H7" s="10">
        <f>+Table_2!H6+Table_4!H7</f>
        <v>23178</v>
      </c>
      <c r="I7" s="10">
        <f>+Table_2!I6+Table_4!I7</f>
        <v>23811</v>
      </c>
      <c r="J7" s="10">
        <f>+Table_2!J6+Table_4!J7</f>
        <v>24509</v>
      </c>
      <c r="K7" s="10">
        <f>+Table_2!K6+Table_4!K7</f>
        <v>24586</v>
      </c>
    </row>
    <row r="8" spans="1:11" ht="15">
      <c r="A8" s="4" t="s">
        <v>5</v>
      </c>
      <c r="B8" s="38">
        <f>+Table_2!B7+Table_4!B8</f>
        <v>5640</v>
      </c>
      <c r="C8" s="38">
        <f>+Table_2!C7+Table_4!C8</f>
        <v>5508</v>
      </c>
      <c r="D8" s="38">
        <f>+Table_2!D7+Table_4!D8</f>
        <v>5044</v>
      </c>
      <c r="E8" s="38">
        <f>+Table_2!E7+Table_4!E8</f>
        <v>4943</v>
      </c>
      <c r="F8" s="38">
        <f>+Table_2!F7+Table_4!F8</f>
        <v>5238</v>
      </c>
      <c r="G8" s="38">
        <f>+Table_2!G7+Table_4!G8</f>
        <v>5110</v>
      </c>
      <c r="H8" s="38">
        <f>+Table_2!H7+Table_4!H8</f>
        <v>5252</v>
      </c>
      <c r="I8" s="38">
        <f>+Table_2!I7+Table_4!I8</f>
        <v>5370</v>
      </c>
      <c r="J8" s="38">
        <f>+Table_2!J7+Table_4!J8</f>
        <v>5250</v>
      </c>
      <c r="K8" s="38">
        <f>+Table_2!K7+Table_4!K8</f>
        <v>5071</v>
      </c>
    </row>
    <row r="9" spans="1:11" ht="15.75" thickBot="1">
      <c r="A9" s="11" t="s">
        <v>6</v>
      </c>
      <c r="B9" s="12">
        <f>+B7+B8</f>
        <v>27373</v>
      </c>
      <c r="C9" s="12">
        <f>+C7+C8</f>
        <v>26871</v>
      </c>
      <c r="D9" s="12">
        <f aca="true" t="shared" si="0" ref="D9:J9">SUM(D7:D8)</f>
        <v>26746</v>
      </c>
      <c r="E9" s="12">
        <f t="shared" si="0"/>
        <v>26156</v>
      </c>
      <c r="F9" s="12">
        <f t="shared" si="0"/>
        <v>27393</v>
      </c>
      <c r="G9" s="12">
        <f t="shared" si="0"/>
        <v>27670</v>
      </c>
      <c r="H9" s="12">
        <f t="shared" si="0"/>
        <v>28430</v>
      </c>
      <c r="I9" s="12">
        <f t="shared" si="0"/>
        <v>29181</v>
      </c>
      <c r="J9" s="12">
        <f t="shared" si="0"/>
        <v>29759</v>
      </c>
      <c r="K9" s="12">
        <f>SUM(K7:K8)</f>
        <v>29657</v>
      </c>
    </row>
    <row r="10" spans="1:11" ht="15.75" thickTop="1">
      <c r="A10" s="13" t="s">
        <v>7</v>
      </c>
      <c r="B10" s="14">
        <f aca="true" t="shared" si="1" ref="B10:K10">SUM(B8/3.5)+B7</f>
        <v>23344.428571428572</v>
      </c>
      <c r="C10" s="14">
        <f t="shared" si="1"/>
        <v>22936.714285714286</v>
      </c>
      <c r="D10" s="14">
        <f t="shared" si="1"/>
        <v>23143.14285714286</v>
      </c>
      <c r="E10" s="14">
        <f t="shared" si="1"/>
        <v>22625.285714285714</v>
      </c>
      <c r="F10" s="14">
        <f t="shared" si="1"/>
        <v>23651.571428571428</v>
      </c>
      <c r="G10" s="14">
        <f t="shared" si="1"/>
        <v>24020</v>
      </c>
      <c r="H10" s="14">
        <f t="shared" si="1"/>
        <v>24678.571428571428</v>
      </c>
      <c r="I10" s="14">
        <f t="shared" si="1"/>
        <v>25345.285714285714</v>
      </c>
      <c r="J10" s="14">
        <f t="shared" si="1"/>
        <v>26009</v>
      </c>
      <c r="K10" s="14">
        <f t="shared" si="1"/>
        <v>26034.85714285714</v>
      </c>
    </row>
    <row r="11" spans="1:11" ht="15">
      <c r="A11" s="8" t="s">
        <v>10</v>
      </c>
      <c r="B11" s="9"/>
      <c r="C11" s="9"/>
      <c r="D11" s="9"/>
      <c r="E11" s="9"/>
      <c r="F11" s="9"/>
      <c r="G11" s="9"/>
      <c r="H11" s="9"/>
      <c r="I11" s="9"/>
      <c r="J11" s="9"/>
      <c r="K11" s="9"/>
    </row>
    <row r="12" spans="1:11" ht="15">
      <c r="A12" s="4" t="s">
        <v>4</v>
      </c>
      <c r="B12" s="10">
        <f>+Table_2!B11+Table_4!B12</f>
        <v>6029</v>
      </c>
      <c r="C12" s="10">
        <f>+Table_2!C11+Table_4!C12</f>
        <v>6304</v>
      </c>
      <c r="D12" s="10">
        <f>+Table_2!D11+Table_4!D12</f>
        <v>5922</v>
      </c>
      <c r="E12" s="10">
        <f>+Table_2!E11+Table_4!E12</f>
        <v>5866</v>
      </c>
      <c r="F12" s="10">
        <f>+Table_2!F11+Table_4!F12</f>
        <v>5979</v>
      </c>
      <c r="G12" s="10">
        <f>+Table_2!G11+Table_4!G12</f>
        <v>6082</v>
      </c>
      <c r="H12" s="10">
        <f>+Table_2!H11+Table_4!H12</f>
        <v>6252</v>
      </c>
      <c r="I12" s="10">
        <f>+Table_2!I11+Table_4!I12</f>
        <v>6380</v>
      </c>
      <c r="J12" s="10">
        <f>+Table_2!J11+Table_4!J12</f>
        <v>5851</v>
      </c>
      <c r="K12" s="10">
        <f>+Table_2!K11+Table_4!K12</f>
        <v>5789</v>
      </c>
    </row>
    <row r="13" spans="1:11" ht="15">
      <c r="A13" s="4" t="s">
        <v>5</v>
      </c>
      <c r="B13" s="10">
        <f>+Table_2!B12+Table_4!B13</f>
        <v>3116</v>
      </c>
      <c r="C13" s="10">
        <f>+Table_2!C12+Table_4!C13</f>
        <v>3176</v>
      </c>
      <c r="D13" s="10">
        <f>+Table_2!D12+Table_4!D13</f>
        <v>3080</v>
      </c>
      <c r="E13" s="10">
        <f>+Table_2!E12+Table_4!E13</f>
        <v>3315</v>
      </c>
      <c r="F13" s="10">
        <f>+Table_2!F12+Table_4!F13</f>
        <v>3193</v>
      </c>
      <c r="G13" s="10">
        <f>+Table_2!G12+Table_4!G13</f>
        <v>3200</v>
      </c>
      <c r="H13" s="10">
        <f>+Table_2!H12+Table_4!H13</f>
        <v>3408</v>
      </c>
      <c r="I13" s="10">
        <f>+Table_2!I12+Table_4!I13</f>
        <v>3492</v>
      </c>
      <c r="J13" s="10">
        <f>+Table_2!J12+Table_4!J13</f>
        <v>4245</v>
      </c>
      <c r="K13" s="10">
        <f>+Table_2!K12+Table_4!K13</f>
        <v>4053</v>
      </c>
    </row>
    <row r="14" spans="1:11" ht="15.75" thickBot="1">
      <c r="A14" s="11" t="s">
        <v>6</v>
      </c>
      <c r="B14" s="12">
        <f>SUM(B12:B13)</f>
        <v>9145</v>
      </c>
      <c r="C14" s="12">
        <f>SUM(C12:C13)</f>
        <v>9480</v>
      </c>
      <c r="D14" s="12">
        <f aca="true" t="shared" si="2" ref="D14:J14">SUM(D12:D13)</f>
        <v>9002</v>
      </c>
      <c r="E14" s="12">
        <f t="shared" si="2"/>
        <v>9181</v>
      </c>
      <c r="F14" s="12">
        <f t="shared" si="2"/>
        <v>9172</v>
      </c>
      <c r="G14" s="12">
        <f t="shared" si="2"/>
        <v>9282</v>
      </c>
      <c r="H14" s="12">
        <f t="shared" si="2"/>
        <v>9660</v>
      </c>
      <c r="I14" s="12">
        <f t="shared" si="2"/>
        <v>9872</v>
      </c>
      <c r="J14" s="12">
        <f t="shared" si="2"/>
        <v>10096</v>
      </c>
      <c r="K14" s="12">
        <f>SUM(K12:K13)</f>
        <v>9842</v>
      </c>
    </row>
    <row r="15" spans="1:11" ht="15.75" thickTop="1">
      <c r="A15" s="15" t="s">
        <v>7</v>
      </c>
      <c r="B15" s="14">
        <f aca="true" t="shared" si="3" ref="B15:K15">SUM(B13/3.5)+B12</f>
        <v>6919.285714285715</v>
      </c>
      <c r="C15" s="14">
        <f t="shared" si="3"/>
        <v>7211.428571428572</v>
      </c>
      <c r="D15" s="14">
        <f t="shared" si="3"/>
        <v>6802</v>
      </c>
      <c r="E15" s="14">
        <f t="shared" si="3"/>
        <v>6813.142857142857</v>
      </c>
      <c r="F15" s="14">
        <f t="shared" si="3"/>
        <v>6891.285714285715</v>
      </c>
      <c r="G15" s="14">
        <f t="shared" si="3"/>
        <v>6996.285714285715</v>
      </c>
      <c r="H15" s="14">
        <f t="shared" si="3"/>
        <v>7225.714285714285</v>
      </c>
      <c r="I15" s="14">
        <f t="shared" si="3"/>
        <v>7377.714285714285</v>
      </c>
      <c r="J15" s="14">
        <f t="shared" si="3"/>
        <v>7063.857142857143</v>
      </c>
      <c r="K15" s="14">
        <f t="shared" si="3"/>
        <v>6947</v>
      </c>
    </row>
    <row r="16" spans="1:11" ht="15">
      <c r="A16" s="8" t="s">
        <v>11</v>
      </c>
      <c r="B16" s="9"/>
      <c r="C16" s="9"/>
      <c r="D16" s="9"/>
      <c r="E16" s="9"/>
      <c r="F16" s="9"/>
      <c r="G16" s="9"/>
      <c r="H16" s="9"/>
      <c r="I16" s="9"/>
      <c r="J16" s="9"/>
      <c r="K16" s="9"/>
    </row>
    <row r="17" spans="1:11" ht="15">
      <c r="A17" s="4" t="s">
        <v>4</v>
      </c>
      <c r="B17" s="10">
        <f>+Table_2!B16+Table_4!B17</f>
        <v>2310</v>
      </c>
      <c r="C17" s="10">
        <f>+Table_2!C16+Table_4!C17</f>
        <v>2203</v>
      </c>
      <c r="D17" s="10">
        <f>+Table_2!D16+Table_4!D17</f>
        <v>2188</v>
      </c>
      <c r="E17" s="10">
        <f>+Table_2!E16+Table_4!E17</f>
        <v>2114</v>
      </c>
      <c r="F17" s="10">
        <f>+Table_2!F16+Table_4!F17</f>
        <v>2127</v>
      </c>
      <c r="G17" s="10">
        <f>+Table_2!G16+Table_4!G17</f>
        <v>2146</v>
      </c>
      <c r="H17" s="10">
        <f>+Table_2!H16+Table_4!H17</f>
        <v>2150</v>
      </c>
      <c r="I17" s="10">
        <f>+Table_2!I16+Table_4!I17</f>
        <v>2038</v>
      </c>
      <c r="J17" s="10">
        <f>+Table_2!J16+Table_4!J17</f>
        <v>2000</v>
      </c>
      <c r="K17" s="10">
        <f>+Table_2!K16+Table_4!K17</f>
        <v>2054</v>
      </c>
    </row>
    <row r="18" spans="1:11" ht="15">
      <c r="A18" s="4" t="s">
        <v>5</v>
      </c>
      <c r="B18" s="10">
        <f>+Table_2!B17+Table_4!B18</f>
        <v>1214</v>
      </c>
      <c r="C18" s="10">
        <f>+Table_2!C17+Table_4!C18</f>
        <v>1094</v>
      </c>
      <c r="D18" s="10">
        <f>+Table_2!D17+Table_4!D18</f>
        <v>1037</v>
      </c>
      <c r="E18" s="10">
        <f>+Table_2!E17+Table_4!E18</f>
        <v>1013</v>
      </c>
      <c r="F18" s="10">
        <f>+Table_2!F17+Table_4!F18</f>
        <v>1072</v>
      </c>
      <c r="G18" s="10">
        <f>+Table_2!G17+Table_4!G18</f>
        <v>1057</v>
      </c>
      <c r="H18" s="10">
        <f>+Table_2!H17+Table_4!H18</f>
        <v>934</v>
      </c>
      <c r="I18" s="10">
        <f>+Table_2!I17+Table_4!I18</f>
        <v>874</v>
      </c>
      <c r="J18" s="10">
        <f>+Table_2!J17+Table_4!J18</f>
        <v>934</v>
      </c>
      <c r="K18" s="10">
        <f>+Table_2!K17+Table_4!K18</f>
        <v>918</v>
      </c>
    </row>
    <row r="19" spans="1:11" ht="15.75" thickBot="1">
      <c r="A19" s="11" t="s">
        <v>6</v>
      </c>
      <c r="B19" s="12">
        <f aca="true" t="shared" si="4" ref="B19:K19">SUM(B17:B18)</f>
        <v>3524</v>
      </c>
      <c r="C19" s="12">
        <f t="shared" si="4"/>
        <v>3297</v>
      </c>
      <c r="D19" s="12">
        <f t="shared" si="4"/>
        <v>3225</v>
      </c>
      <c r="E19" s="12">
        <f t="shared" si="4"/>
        <v>3127</v>
      </c>
      <c r="F19" s="12">
        <f t="shared" si="4"/>
        <v>3199</v>
      </c>
      <c r="G19" s="12">
        <f t="shared" si="4"/>
        <v>3203</v>
      </c>
      <c r="H19" s="12">
        <f t="shared" si="4"/>
        <v>3084</v>
      </c>
      <c r="I19" s="12">
        <f t="shared" si="4"/>
        <v>2912</v>
      </c>
      <c r="J19" s="12">
        <f t="shared" si="4"/>
        <v>2934</v>
      </c>
      <c r="K19" s="12">
        <f t="shared" si="4"/>
        <v>2972</v>
      </c>
    </row>
    <row r="20" spans="1:11" ht="15.75" thickTop="1">
      <c r="A20" s="15" t="s">
        <v>7</v>
      </c>
      <c r="B20" s="14">
        <f aca="true" t="shared" si="5" ref="B20:K20">SUM(B18/3.5)+B17</f>
        <v>2656.8571428571427</v>
      </c>
      <c r="C20" s="14">
        <f t="shared" si="5"/>
        <v>2515.5714285714284</v>
      </c>
      <c r="D20" s="14">
        <f t="shared" si="5"/>
        <v>2484.285714285714</v>
      </c>
      <c r="E20" s="14">
        <f t="shared" si="5"/>
        <v>2403.4285714285716</v>
      </c>
      <c r="F20" s="14">
        <f t="shared" si="5"/>
        <v>2433.285714285714</v>
      </c>
      <c r="G20" s="14">
        <f t="shared" si="5"/>
        <v>2448</v>
      </c>
      <c r="H20" s="14">
        <f t="shared" si="5"/>
        <v>2416.8571428571427</v>
      </c>
      <c r="I20" s="14">
        <f t="shared" si="5"/>
        <v>2287.714285714286</v>
      </c>
      <c r="J20" s="14">
        <f t="shared" si="5"/>
        <v>2266.8571428571427</v>
      </c>
      <c r="K20" s="14">
        <f t="shared" si="5"/>
        <v>2316.285714285714</v>
      </c>
    </row>
    <row r="21" spans="1:11" ht="15">
      <c r="A21" s="8" t="s">
        <v>16</v>
      </c>
      <c r="B21" s="9"/>
      <c r="C21" s="9"/>
      <c r="D21" s="9"/>
      <c r="E21" s="9"/>
      <c r="F21" s="9"/>
      <c r="G21" s="9"/>
      <c r="H21" s="9"/>
      <c r="I21" s="9"/>
      <c r="J21" s="9"/>
      <c r="K21" s="9"/>
    </row>
    <row r="22" spans="1:11" ht="15">
      <c r="A22" s="4" t="s">
        <v>4</v>
      </c>
      <c r="B22" s="10">
        <f>+Table_2!B21+Table_4!B22</f>
        <v>511</v>
      </c>
      <c r="C22" s="10">
        <f>+Table_2!C21+Table_4!C22</f>
        <v>508</v>
      </c>
      <c r="D22" s="10">
        <f>+Table_2!D21+Table_4!D22</f>
        <v>505</v>
      </c>
      <c r="E22" s="10">
        <f>+Table_2!E21+Table_4!E22</f>
        <v>480</v>
      </c>
      <c r="F22" s="10">
        <f>+Table_2!F21+Table_4!F22</f>
        <v>464</v>
      </c>
      <c r="G22" s="10">
        <f>+Table_2!G21+Table_4!G22</f>
        <v>458</v>
      </c>
      <c r="H22" s="10">
        <f>+Table_2!H21+Table_4!H22</f>
        <v>486</v>
      </c>
      <c r="I22" s="10">
        <f>+Table_2!I21+Table_4!I22</f>
        <v>504</v>
      </c>
      <c r="J22" s="10">
        <f>+Table_2!J21+Table_4!J22</f>
        <v>589</v>
      </c>
      <c r="K22" s="10">
        <f>+Table_2!K21+Table_4!K22</f>
        <v>657</v>
      </c>
    </row>
    <row r="23" spans="1:11" ht="15">
      <c r="A23" s="4" t="s">
        <v>5</v>
      </c>
      <c r="B23" s="10">
        <f>+Table_2!B22+Table_4!B23</f>
        <v>430</v>
      </c>
      <c r="C23" s="10">
        <f>+Table_2!C22+Table_4!C23</f>
        <v>393</v>
      </c>
      <c r="D23" s="10">
        <f>+Table_2!D22+Table_4!D23</f>
        <v>383</v>
      </c>
      <c r="E23" s="10">
        <f>+Table_2!E22+Table_4!E23</f>
        <v>397</v>
      </c>
      <c r="F23" s="10">
        <f>+Table_2!F22+Table_4!F23</f>
        <v>485</v>
      </c>
      <c r="G23" s="10">
        <f>+Table_2!G22+Table_4!G23</f>
        <v>477</v>
      </c>
      <c r="H23" s="10">
        <f>+Table_2!H22+Table_4!H23</f>
        <v>420</v>
      </c>
      <c r="I23" s="10">
        <f>+Table_2!I22+Table_4!I23</f>
        <v>434</v>
      </c>
      <c r="J23" s="10">
        <f>+Table_2!J22+Table_4!J23</f>
        <v>414</v>
      </c>
      <c r="K23" s="10">
        <f>+Table_2!K22+Table_4!K23</f>
        <v>493</v>
      </c>
    </row>
    <row r="24" spans="1:11" ht="15.75" thickBot="1">
      <c r="A24" s="11" t="s">
        <v>6</v>
      </c>
      <c r="B24" s="12">
        <f aca="true" t="shared" si="6" ref="B24:K24">+B22+B23</f>
        <v>941</v>
      </c>
      <c r="C24" s="12">
        <f t="shared" si="6"/>
        <v>901</v>
      </c>
      <c r="D24" s="12">
        <f t="shared" si="6"/>
        <v>888</v>
      </c>
      <c r="E24" s="12">
        <f t="shared" si="6"/>
        <v>877</v>
      </c>
      <c r="F24" s="12">
        <f t="shared" si="6"/>
        <v>949</v>
      </c>
      <c r="G24" s="12">
        <f t="shared" si="6"/>
        <v>935</v>
      </c>
      <c r="H24" s="12">
        <f t="shared" si="6"/>
        <v>906</v>
      </c>
      <c r="I24" s="12">
        <f t="shared" si="6"/>
        <v>938</v>
      </c>
      <c r="J24" s="12">
        <f t="shared" si="6"/>
        <v>1003</v>
      </c>
      <c r="K24" s="12">
        <f t="shared" si="6"/>
        <v>1150</v>
      </c>
    </row>
    <row r="25" spans="1:11" ht="15.75" thickTop="1">
      <c r="A25" s="15" t="s">
        <v>7</v>
      </c>
      <c r="B25" s="14">
        <f aca="true" t="shared" si="7" ref="B25:K25">SUM(B23/3.5)+B22</f>
        <v>633.8571428571429</v>
      </c>
      <c r="C25" s="14">
        <f t="shared" si="7"/>
        <v>620.2857142857143</v>
      </c>
      <c r="D25" s="14">
        <f t="shared" si="7"/>
        <v>614.4285714285714</v>
      </c>
      <c r="E25" s="14">
        <f t="shared" si="7"/>
        <v>593.4285714285714</v>
      </c>
      <c r="F25" s="14">
        <f t="shared" si="7"/>
        <v>602.5714285714286</v>
      </c>
      <c r="G25" s="14">
        <f t="shared" si="7"/>
        <v>594.2857142857142</v>
      </c>
      <c r="H25" s="14">
        <f t="shared" si="7"/>
        <v>606</v>
      </c>
      <c r="I25" s="14">
        <f t="shared" si="7"/>
        <v>628</v>
      </c>
      <c r="J25" s="14">
        <f t="shared" si="7"/>
        <v>707.2857142857143</v>
      </c>
      <c r="K25" s="14">
        <f t="shared" si="7"/>
        <v>797.8571428571429</v>
      </c>
    </row>
    <row r="26" spans="1:11" ht="15">
      <c r="A26" s="8" t="s">
        <v>69</v>
      </c>
      <c r="B26" s="9"/>
      <c r="C26" s="9"/>
      <c r="D26" s="9"/>
      <c r="E26" s="9"/>
      <c r="F26" s="9"/>
      <c r="G26" s="9"/>
      <c r="H26" s="9"/>
      <c r="I26" s="9"/>
      <c r="J26" s="9"/>
      <c r="K26" s="9"/>
    </row>
    <row r="27" spans="1:11" ht="15">
      <c r="A27" s="4" t="s">
        <v>4</v>
      </c>
      <c r="B27" s="16">
        <f>+Table_2!B26</f>
        <v>35</v>
      </c>
      <c r="C27" s="16">
        <f>+Table_2!C26</f>
        <v>127</v>
      </c>
      <c r="D27" s="16">
        <f>+Table_2!D26</f>
        <v>108</v>
      </c>
      <c r="E27" s="16">
        <f>+Table_2!E26</f>
        <v>247</v>
      </c>
      <c r="F27" s="16">
        <f>+Table_2!F26</f>
        <v>225</v>
      </c>
      <c r="G27" s="16">
        <f>+Table_2!G26</f>
        <v>294</v>
      </c>
      <c r="H27" s="16">
        <f>+Table_2!H26</f>
        <v>232</v>
      </c>
      <c r="I27" s="16">
        <f>+Table_2!I26</f>
        <v>433</v>
      </c>
      <c r="J27" s="16">
        <f>+Table_2!J26</f>
        <v>359</v>
      </c>
      <c r="K27" s="16">
        <f>+Table_2!K26</f>
        <v>477</v>
      </c>
    </row>
    <row r="28" spans="1:11" ht="15">
      <c r="A28" s="4" t="s">
        <v>5</v>
      </c>
      <c r="B28" s="16">
        <f>+Table_2!B27</f>
        <v>62</v>
      </c>
      <c r="C28" s="16">
        <f>+Table_2!C27</f>
        <v>157</v>
      </c>
      <c r="D28" s="16">
        <f>+Table_2!D27</f>
        <v>221</v>
      </c>
      <c r="E28" s="16">
        <f>+Table_2!E27</f>
        <v>117</v>
      </c>
      <c r="F28" s="16">
        <f>+Table_2!F27</f>
        <v>179</v>
      </c>
      <c r="G28" s="16">
        <f>+Table_2!G27</f>
        <v>179</v>
      </c>
      <c r="H28" s="16">
        <f>+Table_2!H27</f>
        <v>285</v>
      </c>
      <c r="I28" s="16">
        <f>+Table_2!I27</f>
        <v>110</v>
      </c>
      <c r="J28" s="16">
        <f>+Table_2!J27</f>
        <v>369</v>
      </c>
      <c r="K28" s="16">
        <f>+Table_2!K27</f>
        <v>285</v>
      </c>
    </row>
    <row r="29" spans="1:11" ht="15.75" thickBot="1">
      <c r="A29" s="11" t="s">
        <v>6</v>
      </c>
      <c r="B29" s="17">
        <f>+B27+B28</f>
        <v>97</v>
      </c>
      <c r="C29" s="17">
        <f>+C27+C28</f>
        <v>284</v>
      </c>
      <c r="D29" s="17">
        <f>SUM(D27:D28)</f>
        <v>329</v>
      </c>
      <c r="E29" s="17">
        <f>SUM(E27:E28)</f>
        <v>364</v>
      </c>
      <c r="F29" s="17">
        <f>SUM(F27:F28)</f>
        <v>404</v>
      </c>
      <c r="G29" s="17">
        <f>+G27+G28</f>
        <v>473</v>
      </c>
      <c r="H29" s="17">
        <f>+H27+H28</f>
        <v>517</v>
      </c>
      <c r="I29" s="17">
        <f>+I27+I28</f>
        <v>543</v>
      </c>
      <c r="J29" s="17">
        <f>+J27+J28</f>
        <v>728</v>
      </c>
      <c r="K29" s="17">
        <f>+K27+K28</f>
        <v>762</v>
      </c>
    </row>
    <row r="30" spans="1:11" ht="15.75" thickTop="1">
      <c r="A30" s="15" t="s">
        <v>7</v>
      </c>
      <c r="B30" s="14">
        <f aca="true" t="shared" si="8" ref="B30:G30">SUM(B28/3.5)+B27</f>
        <v>52.714285714285715</v>
      </c>
      <c r="C30" s="14">
        <f t="shared" si="8"/>
        <v>171.85714285714286</v>
      </c>
      <c r="D30" s="14">
        <f t="shared" si="8"/>
        <v>171.14285714285714</v>
      </c>
      <c r="E30" s="14">
        <f t="shared" si="8"/>
        <v>280.42857142857144</v>
      </c>
      <c r="F30" s="14">
        <f t="shared" si="8"/>
        <v>276.14285714285717</v>
      </c>
      <c r="G30" s="14">
        <f t="shared" si="8"/>
        <v>345.14285714285717</v>
      </c>
      <c r="H30" s="14">
        <f>SUM(H28/3.5)+H27</f>
        <v>313.42857142857144</v>
      </c>
      <c r="I30" s="14">
        <f>SUM(I28/3.5)+I27</f>
        <v>464.42857142857144</v>
      </c>
      <c r="J30" s="14">
        <f>SUM(J28/3.5)+J27</f>
        <v>464.42857142857144</v>
      </c>
      <c r="K30" s="14">
        <f>SUM(K28/3.5)+K27</f>
        <v>558.4285714285714</v>
      </c>
    </row>
    <row r="31" spans="1:11" ht="15">
      <c r="A31" s="18" t="s">
        <v>12</v>
      </c>
      <c r="B31" s="19"/>
      <c r="C31" s="19"/>
      <c r="D31" s="19"/>
      <c r="E31" s="19"/>
      <c r="F31" s="19"/>
      <c r="G31" s="19"/>
      <c r="H31" s="19"/>
      <c r="I31" s="19"/>
      <c r="J31" s="19"/>
      <c r="K31" s="19"/>
    </row>
    <row r="32" spans="1:11" ht="15">
      <c r="A32" s="20" t="s">
        <v>4</v>
      </c>
      <c r="B32" s="21">
        <f aca="true" t="shared" si="9" ref="B32:K32">+B7+B12+B17+B22+B27</f>
        <v>30618</v>
      </c>
      <c r="C32" s="21">
        <f t="shared" si="9"/>
        <v>30505</v>
      </c>
      <c r="D32" s="21">
        <f t="shared" si="9"/>
        <v>30425</v>
      </c>
      <c r="E32" s="21">
        <f t="shared" si="9"/>
        <v>29920</v>
      </c>
      <c r="F32" s="21">
        <f t="shared" si="9"/>
        <v>30950</v>
      </c>
      <c r="G32" s="21">
        <f t="shared" si="9"/>
        <v>31540</v>
      </c>
      <c r="H32" s="21">
        <f t="shared" si="9"/>
        <v>32298</v>
      </c>
      <c r="I32" s="21">
        <f t="shared" si="9"/>
        <v>33166</v>
      </c>
      <c r="J32" s="21">
        <f t="shared" si="9"/>
        <v>33308</v>
      </c>
      <c r="K32" s="21">
        <f t="shared" si="9"/>
        <v>33563</v>
      </c>
    </row>
    <row r="33" spans="1:11" ht="15">
      <c r="A33" s="20" t="s">
        <v>5</v>
      </c>
      <c r="B33" s="21">
        <f aca="true" t="shared" si="10" ref="B33:K33">+B8+B13+B18+B23+B28</f>
        <v>10462</v>
      </c>
      <c r="C33" s="21">
        <f t="shared" si="10"/>
        <v>10328</v>
      </c>
      <c r="D33" s="21">
        <f t="shared" si="10"/>
        <v>9765</v>
      </c>
      <c r="E33" s="21">
        <f t="shared" si="10"/>
        <v>9785</v>
      </c>
      <c r="F33" s="21">
        <f t="shared" si="10"/>
        <v>10167</v>
      </c>
      <c r="G33" s="21">
        <f t="shared" si="10"/>
        <v>10023</v>
      </c>
      <c r="H33" s="21">
        <f t="shared" si="10"/>
        <v>10299</v>
      </c>
      <c r="I33" s="21">
        <f t="shared" si="10"/>
        <v>10280</v>
      </c>
      <c r="J33" s="21">
        <f t="shared" si="10"/>
        <v>11212</v>
      </c>
      <c r="K33" s="21">
        <f t="shared" si="10"/>
        <v>10820</v>
      </c>
    </row>
    <row r="34" spans="1:11" ht="15.75" thickBot="1">
      <c r="A34" s="22" t="s">
        <v>6</v>
      </c>
      <c r="B34" s="23">
        <f>+B9+B14+B19+B24+B29</f>
        <v>41080</v>
      </c>
      <c r="C34" s="23">
        <f aca="true" t="shared" si="11" ref="C34:I34">SUM(C32:C33)</f>
        <v>40833</v>
      </c>
      <c r="D34" s="23">
        <f t="shared" si="11"/>
        <v>40190</v>
      </c>
      <c r="E34" s="23">
        <f t="shared" si="11"/>
        <v>39705</v>
      </c>
      <c r="F34" s="23">
        <f t="shared" si="11"/>
        <v>41117</v>
      </c>
      <c r="G34" s="23">
        <f t="shared" si="11"/>
        <v>41563</v>
      </c>
      <c r="H34" s="23">
        <f t="shared" si="11"/>
        <v>42597</v>
      </c>
      <c r="I34" s="23">
        <f t="shared" si="11"/>
        <v>43446</v>
      </c>
      <c r="J34" s="23">
        <f>SUM(J32:J33)</f>
        <v>44520</v>
      </c>
      <c r="K34" s="23">
        <f>SUM(K32:K33)</f>
        <v>44383</v>
      </c>
    </row>
    <row r="35" spans="1:11" ht="15.75" thickTop="1">
      <c r="A35" s="24" t="s">
        <v>7</v>
      </c>
      <c r="B35" s="25">
        <f>+B10+B15+B20+B25+B30</f>
        <v>33607.142857142855</v>
      </c>
      <c r="C35" s="25">
        <f aca="true" t="shared" si="12" ref="C35:K35">+C10+C15+C20+C25+C30</f>
        <v>33455.857142857145</v>
      </c>
      <c r="D35" s="25">
        <f t="shared" si="12"/>
        <v>33215</v>
      </c>
      <c r="E35" s="25">
        <f t="shared" si="12"/>
        <v>32715.71428571429</v>
      </c>
      <c r="F35" s="25">
        <f t="shared" si="12"/>
        <v>33854.85714285714</v>
      </c>
      <c r="G35" s="25">
        <f t="shared" si="12"/>
        <v>34403.71428571428</v>
      </c>
      <c r="H35" s="25">
        <f t="shared" si="12"/>
        <v>35240.57142857143</v>
      </c>
      <c r="I35" s="25">
        <f t="shared" si="12"/>
        <v>36103.142857142855</v>
      </c>
      <c r="J35" s="25">
        <f t="shared" si="12"/>
        <v>36511.42857142858</v>
      </c>
      <c r="K35" s="25">
        <f t="shared" si="12"/>
        <v>36654.42857142858</v>
      </c>
    </row>
  </sheetData>
  <sheetProtection/>
  <printOptions/>
  <pageMargins left="0.7" right="0.7" top="0.75" bottom="0.75" header="0.3" footer="0.3"/>
  <pageSetup horizontalDpi="600" verticalDpi="600" orientation="portrait" scale="63" r:id="rId1"/>
  <ignoredErrors>
    <ignoredError sqref="C34:K34" formula="1"/>
  </ignoredErrors>
</worksheet>
</file>

<file path=xl/worksheets/sheet3.xml><?xml version="1.0" encoding="utf-8"?>
<worksheet xmlns="http://schemas.openxmlformats.org/spreadsheetml/2006/main" xmlns:r="http://schemas.openxmlformats.org/officeDocument/2006/relationships">
  <dimension ref="A1:K34"/>
  <sheetViews>
    <sheetView workbookViewId="0" topLeftCell="A1">
      <selection activeCell="A2" sqref="A2"/>
    </sheetView>
  </sheetViews>
  <sheetFormatPr defaultColWidth="9.140625" defaultRowHeight="12.75"/>
  <cols>
    <col min="1" max="1" width="13.140625" style="2" customWidth="1"/>
    <col min="2" max="11" width="12.140625" style="2" customWidth="1"/>
    <col min="12" max="16384" width="9.140625" style="2" customWidth="1"/>
  </cols>
  <sheetData>
    <row r="1" ht="15">
      <c r="A1" s="37" t="s">
        <v>167</v>
      </c>
    </row>
    <row r="2" spans="1:11" s="5" customFormat="1" ht="29.25" customHeight="1">
      <c r="A2" s="88" t="s">
        <v>216</v>
      </c>
      <c r="B2" s="4"/>
      <c r="C2" s="4"/>
      <c r="D2" s="4"/>
      <c r="E2" s="4"/>
      <c r="F2" s="4"/>
      <c r="G2" s="4"/>
      <c r="H2" s="4"/>
      <c r="I2" s="4"/>
      <c r="J2" s="4"/>
      <c r="K2" s="4"/>
    </row>
    <row r="3" spans="1:11" s="5" customFormat="1" ht="15">
      <c r="A3" s="3"/>
      <c r="B3" s="4"/>
      <c r="C3" s="4"/>
      <c r="D3" s="4"/>
      <c r="E3" s="4"/>
      <c r="F3" s="4"/>
      <c r="G3" s="4"/>
      <c r="H3" s="4"/>
      <c r="I3" s="4"/>
      <c r="J3" s="4"/>
      <c r="K3" s="4"/>
    </row>
    <row r="4" spans="1:11" s="5" customFormat="1" ht="15">
      <c r="A4" s="6"/>
      <c r="B4" s="6" t="s">
        <v>0</v>
      </c>
      <c r="C4" s="6" t="s">
        <v>1</v>
      </c>
      <c r="D4" s="6" t="s">
        <v>2</v>
      </c>
      <c r="E4" s="6" t="s">
        <v>3</v>
      </c>
      <c r="F4" s="6" t="s">
        <v>8</v>
      </c>
      <c r="G4" s="6" t="s">
        <v>13</v>
      </c>
      <c r="H4" s="7" t="s">
        <v>14</v>
      </c>
      <c r="I4" s="7" t="s">
        <v>15</v>
      </c>
      <c r="J4" s="7" t="s">
        <v>17</v>
      </c>
      <c r="K4" s="7" t="s">
        <v>20</v>
      </c>
    </row>
    <row r="5" spans="1:11" s="5" customFormat="1" ht="15">
      <c r="A5" s="8" t="s">
        <v>180</v>
      </c>
      <c r="B5" s="9"/>
      <c r="C5" s="9"/>
      <c r="D5" s="9"/>
      <c r="E5" s="9"/>
      <c r="F5" s="9"/>
      <c r="G5" s="9"/>
      <c r="H5" s="9"/>
      <c r="I5" s="9"/>
      <c r="J5" s="9"/>
      <c r="K5" s="9"/>
    </row>
    <row r="6" spans="1:11" s="5" customFormat="1" ht="15">
      <c r="A6" s="4" t="s">
        <v>4</v>
      </c>
      <c r="B6" s="10">
        <v>18940</v>
      </c>
      <c r="C6" s="10">
        <v>18467</v>
      </c>
      <c r="D6" s="10">
        <v>18767</v>
      </c>
      <c r="E6" s="10">
        <v>18345</v>
      </c>
      <c r="F6" s="10">
        <v>19174</v>
      </c>
      <c r="G6" s="10">
        <v>19522</v>
      </c>
      <c r="H6" s="10">
        <v>19876</v>
      </c>
      <c r="I6" s="10">
        <v>20363</v>
      </c>
      <c r="J6" s="10">
        <v>20819</v>
      </c>
      <c r="K6" s="10">
        <v>20889</v>
      </c>
    </row>
    <row r="7" spans="1:11" s="5" customFormat="1" ht="15">
      <c r="A7" s="4" t="s">
        <v>5</v>
      </c>
      <c r="B7" s="10">
        <v>4689</v>
      </c>
      <c r="C7" s="10">
        <v>4757</v>
      </c>
      <c r="D7" s="10">
        <v>4277</v>
      </c>
      <c r="E7" s="10">
        <v>4199</v>
      </c>
      <c r="F7" s="10">
        <v>4480</v>
      </c>
      <c r="G7" s="10">
        <v>4407</v>
      </c>
      <c r="H7" s="10">
        <v>4471</v>
      </c>
      <c r="I7" s="10">
        <v>4633</v>
      </c>
      <c r="J7" s="10">
        <v>4544</v>
      </c>
      <c r="K7" s="10">
        <v>4409</v>
      </c>
    </row>
    <row r="8" spans="1:11" s="5" customFormat="1" ht="15.75" thickBot="1">
      <c r="A8" s="11" t="s">
        <v>6</v>
      </c>
      <c r="B8" s="12">
        <f aca="true" t="shared" si="0" ref="B8:K8">+B6+B7</f>
        <v>23629</v>
      </c>
      <c r="C8" s="12">
        <f t="shared" si="0"/>
        <v>23224</v>
      </c>
      <c r="D8" s="12">
        <f t="shared" si="0"/>
        <v>23044</v>
      </c>
      <c r="E8" s="12">
        <f t="shared" si="0"/>
        <v>22544</v>
      </c>
      <c r="F8" s="12">
        <f t="shared" si="0"/>
        <v>23654</v>
      </c>
      <c r="G8" s="12">
        <f t="shared" si="0"/>
        <v>23929</v>
      </c>
      <c r="H8" s="12">
        <f t="shared" si="0"/>
        <v>24347</v>
      </c>
      <c r="I8" s="12">
        <f t="shared" si="0"/>
        <v>24996</v>
      </c>
      <c r="J8" s="12">
        <f t="shared" si="0"/>
        <v>25363</v>
      </c>
      <c r="K8" s="12">
        <f t="shared" si="0"/>
        <v>25298</v>
      </c>
    </row>
    <row r="9" spans="1:11" s="5" customFormat="1" ht="15.75" thickTop="1">
      <c r="A9" s="13" t="s">
        <v>7</v>
      </c>
      <c r="B9" s="14">
        <f aca="true" t="shared" si="1" ref="B9:K9">SUM(B7/3.5)+B6</f>
        <v>20279.714285714286</v>
      </c>
      <c r="C9" s="14">
        <f t="shared" si="1"/>
        <v>19826.14285714286</v>
      </c>
      <c r="D9" s="14">
        <f t="shared" si="1"/>
        <v>19989</v>
      </c>
      <c r="E9" s="14">
        <f t="shared" si="1"/>
        <v>19544.714285714286</v>
      </c>
      <c r="F9" s="14">
        <f t="shared" si="1"/>
        <v>20454</v>
      </c>
      <c r="G9" s="14">
        <f t="shared" si="1"/>
        <v>20781.14285714286</v>
      </c>
      <c r="H9" s="14">
        <f t="shared" si="1"/>
        <v>21153.428571428572</v>
      </c>
      <c r="I9" s="14">
        <f t="shared" si="1"/>
        <v>21686.714285714286</v>
      </c>
      <c r="J9" s="14">
        <f t="shared" si="1"/>
        <v>22117.285714285714</v>
      </c>
      <c r="K9" s="14">
        <f t="shared" si="1"/>
        <v>22148.714285714286</v>
      </c>
    </row>
    <row r="10" spans="1:11" s="5" customFormat="1" ht="15">
      <c r="A10" s="8" t="s">
        <v>10</v>
      </c>
      <c r="B10" s="9"/>
      <c r="C10" s="9"/>
      <c r="D10" s="9"/>
      <c r="E10" s="9"/>
      <c r="F10" s="9"/>
      <c r="G10" s="9"/>
      <c r="H10" s="9"/>
      <c r="I10" s="9"/>
      <c r="J10" s="9"/>
      <c r="K10" s="9"/>
    </row>
    <row r="11" spans="1:11" s="5" customFormat="1" ht="15">
      <c r="A11" s="4" t="s">
        <v>4</v>
      </c>
      <c r="B11" s="10">
        <v>6006</v>
      </c>
      <c r="C11" s="10">
        <v>6282</v>
      </c>
      <c r="D11" s="10">
        <v>5909</v>
      </c>
      <c r="E11" s="10">
        <v>5850</v>
      </c>
      <c r="F11" s="10">
        <v>5921</v>
      </c>
      <c r="G11" s="10">
        <v>6022</v>
      </c>
      <c r="H11" s="10">
        <v>6170</v>
      </c>
      <c r="I11" s="10">
        <v>6262</v>
      </c>
      <c r="J11" s="10">
        <v>5769</v>
      </c>
      <c r="K11" s="10">
        <v>5708</v>
      </c>
    </row>
    <row r="12" spans="1:11" s="5" customFormat="1" ht="15">
      <c r="A12" s="4" t="s">
        <v>5</v>
      </c>
      <c r="B12" s="10">
        <v>2965</v>
      </c>
      <c r="C12" s="10">
        <v>3059</v>
      </c>
      <c r="D12" s="10">
        <v>2937</v>
      </c>
      <c r="E12" s="10">
        <v>3186</v>
      </c>
      <c r="F12" s="10">
        <v>3078</v>
      </c>
      <c r="G12" s="10">
        <v>3149</v>
      </c>
      <c r="H12" s="10">
        <v>3347</v>
      </c>
      <c r="I12" s="10">
        <v>3443</v>
      </c>
      <c r="J12" s="10">
        <v>4131</v>
      </c>
      <c r="K12" s="10">
        <v>3930</v>
      </c>
    </row>
    <row r="13" spans="1:11" s="5" customFormat="1" ht="15.75" thickBot="1">
      <c r="A13" s="11" t="s">
        <v>6</v>
      </c>
      <c r="B13" s="12">
        <f aca="true" t="shared" si="2" ref="B13:K13">SUM(B11:B12)</f>
        <v>8971</v>
      </c>
      <c r="C13" s="12">
        <f t="shared" si="2"/>
        <v>9341</v>
      </c>
      <c r="D13" s="12">
        <f t="shared" si="2"/>
        <v>8846</v>
      </c>
      <c r="E13" s="12">
        <f t="shared" si="2"/>
        <v>9036</v>
      </c>
      <c r="F13" s="12">
        <f t="shared" si="2"/>
        <v>8999</v>
      </c>
      <c r="G13" s="12">
        <f t="shared" si="2"/>
        <v>9171</v>
      </c>
      <c r="H13" s="12">
        <f t="shared" si="2"/>
        <v>9517</v>
      </c>
      <c r="I13" s="12">
        <f t="shared" si="2"/>
        <v>9705</v>
      </c>
      <c r="J13" s="12">
        <f t="shared" si="2"/>
        <v>9900</v>
      </c>
      <c r="K13" s="12">
        <f t="shared" si="2"/>
        <v>9638</v>
      </c>
    </row>
    <row r="14" spans="1:11" s="5" customFormat="1" ht="15.75" thickTop="1">
      <c r="A14" s="15" t="s">
        <v>7</v>
      </c>
      <c r="B14" s="14">
        <f aca="true" t="shared" si="3" ref="B14:K14">SUM(B12/3.5)+B11</f>
        <v>6853.142857142857</v>
      </c>
      <c r="C14" s="14">
        <f t="shared" si="3"/>
        <v>7156</v>
      </c>
      <c r="D14" s="14">
        <f t="shared" si="3"/>
        <v>6748.142857142857</v>
      </c>
      <c r="E14" s="14">
        <f t="shared" si="3"/>
        <v>6760.285714285715</v>
      </c>
      <c r="F14" s="14">
        <f t="shared" si="3"/>
        <v>6800.428571428572</v>
      </c>
      <c r="G14" s="14">
        <f t="shared" si="3"/>
        <v>6921.714285714285</v>
      </c>
      <c r="H14" s="14">
        <f t="shared" si="3"/>
        <v>7126.285714285715</v>
      </c>
      <c r="I14" s="14">
        <f t="shared" si="3"/>
        <v>7245.714285714285</v>
      </c>
      <c r="J14" s="14">
        <f t="shared" si="3"/>
        <v>6949.285714285714</v>
      </c>
      <c r="K14" s="14">
        <f t="shared" si="3"/>
        <v>6830.857142857143</v>
      </c>
    </row>
    <row r="15" spans="1:11" s="5" customFormat="1" ht="15">
      <c r="A15" s="8" t="s">
        <v>11</v>
      </c>
      <c r="B15" s="9"/>
      <c r="C15" s="9"/>
      <c r="D15" s="9"/>
      <c r="E15" s="9"/>
      <c r="F15" s="9"/>
      <c r="G15" s="9"/>
      <c r="H15" s="9"/>
      <c r="I15" s="9"/>
      <c r="J15" s="9"/>
      <c r="K15" s="9"/>
    </row>
    <row r="16" spans="1:11" s="5" customFormat="1" ht="15">
      <c r="A16" s="4" t="s">
        <v>4</v>
      </c>
      <c r="B16" s="10">
        <v>2306</v>
      </c>
      <c r="C16" s="10">
        <v>2197</v>
      </c>
      <c r="D16" s="10">
        <v>2177</v>
      </c>
      <c r="E16" s="10">
        <v>2111</v>
      </c>
      <c r="F16" s="10">
        <v>2078</v>
      </c>
      <c r="G16" s="10">
        <v>2111</v>
      </c>
      <c r="H16" s="10">
        <v>2101</v>
      </c>
      <c r="I16" s="10">
        <v>1994</v>
      </c>
      <c r="J16" s="10">
        <v>1955</v>
      </c>
      <c r="K16" s="10">
        <v>1939</v>
      </c>
    </row>
    <row r="17" spans="1:11" s="5" customFormat="1" ht="15">
      <c r="A17" s="4" t="s">
        <v>5</v>
      </c>
      <c r="B17" s="10">
        <v>1095</v>
      </c>
      <c r="C17" s="10">
        <v>994</v>
      </c>
      <c r="D17" s="10">
        <v>909</v>
      </c>
      <c r="E17" s="10">
        <v>873</v>
      </c>
      <c r="F17" s="10">
        <v>963</v>
      </c>
      <c r="G17" s="10">
        <v>921</v>
      </c>
      <c r="H17" s="10">
        <v>800</v>
      </c>
      <c r="I17" s="10">
        <v>740</v>
      </c>
      <c r="J17" s="10">
        <v>785</v>
      </c>
      <c r="K17" s="10">
        <v>732</v>
      </c>
    </row>
    <row r="18" spans="1:11" s="5" customFormat="1" ht="15.75" thickBot="1">
      <c r="A18" s="11" t="s">
        <v>6</v>
      </c>
      <c r="B18" s="12">
        <f aca="true" t="shared" si="4" ref="B18:K18">SUM(B16:B17)</f>
        <v>3401</v>
      </c>
      <c r="C18" s="12">
        <f t="shared" si="4"/>
        <v>3191</v>
      </c>
      <c r="D18" s="12">
        <f t="shared" si="4"/>
        <v>3086</v>
      </c>
      <c r="E18" s="12">
        <f t="shared" si="4"/>
        <v>2984</v>
      </c>
      <c r="F18" s="12">
        <f t="shared" si="4"/>
        <v>3041</v>
      </c>
      <c r="G18" s="12">
        <f t="shared" si="4"/>
        <v>3032</v>
      </c>
      <c r="H18" s="12">
        <f t="shared" si="4"/>
        <v>2901</v>
      </c>
      <c r="I18" s="12">
        <f t="shared" si="4"/>
        <v>2734</v>
      </c>
      <c r="J18" s="12">
        <f t="shared" si="4"/>
        <v>2740</v>
      </c>
      <c r="K18" s="12">
        <f t="shared" si="4"/>
        <v>2671</v>
      </c>
    </row>
    <row r="19" spans="1:11" s="5" customFormat="1" ht="15.75" thickTop="1">
      <c r="A19" s="15" t="s">
        <v>7</v>
      </c>
      <c r="B19" s="14">
        <f aca="true" t="shared" si="5" ref="B19:K19">SUM(B17/3.5)+B16</f>
        <v>2618.8571428571427</v>
      </c>
      <c r="C19" s="14">
        <f t="shared" si="5"/>
        <v>2481</v>
      </c>
      <c r="D19" s="14">
        <f t="shared" si="5"/>
        <v>2436.714285714286</v>
      </c>
      <c r="E19" s="14">
        <f t="shared" si="5"/>
        <v>2360.4285714285716</v>
      </c>
      <c r="F19" s="14">
        <f t="shared" si="5"/>
        <v>2353.1428571428573</v>
      </c>
      <c r="G19" s="14">
        <f t="shared" si="5"/>
        <v>2374.1428571428573</v>
      </c>
      <c r="H19" s="14">
        <f t="shared" si="5"/>
        <v>2329.5714285714284</v>
      </c>
      <c r="I19" s="14">
        <f t="shared" si="5"/>
        <v>2205.4285714285716</v>
      </c>
      <c r="J19" s="14">
        <f t="shared" si="5"/>
        <v>2179.285714285714</v>
      </c>
      <c r="K19" s="14">
        <f t="shared" si="5"/>
        <v>2148.1428571428573</v>
      </c>
    </row>
    <row r="20" spans="1:11" s="5" customFormat="1" ht="15">
      <c r="A20" s="8" t="s">
        <v>16</v>
      </c>
      <c r="B20" s="9"/>
      <c r="C20" s="9"/>
      <c r="D20" s="9"/>
      <c r="E20" s="9"/>
      <c r="F20" s="9"/>
      <c r="G20" s="9"/>
      <c r="H20" s="9"/>
      <c r="I20" s="9"/>
      <c r="J20" s="9"/>
      <c r="K20" s="9"/>
    </row>
    <row r="21" spans="1:11" s="5" customFormat="1" ht="15">
      <c r="A21" s="4" t="s">
        <v>4</v>
      </c>
      <c r="B21" s="10">
        <v>511</v>
      </c>
      <c r="C21" s="10">
        <v>508</v>
      </c>
      <c r="D21" s="10">
        <v>505</v>
      </c>
      <c r="E21" s="10">
        <v>480</v>
      </c>
      <c r="F21" s="10">
        <v>464</v>
      </c>
      <c r="G21" s="10">
        <v>458</v>
      </c>
      <c r="H21" s="10">
        <v>486</v>
      </c>
      <c r="I21" s="10">
        <v>504</v>
      </c>
      <c r="J21" s="10">
        <v>589</v>
      </c>
      <c r="K21" s="10">
        <v>657</v>
      </c>
    </row>
    <row r="22" spans="1:11" s="5" customFormat="1" ht="15">
      <c r="A22" s="4" t="s">
        <v>5</v>
      </c>
      <c r="B22" s="10">
        <v>376</v>
      </c>
      <c r="C22" s="10">
        <v>326</v>
      </c>
      <c r="D22" s="10">
        <v>332</v>
      </c>
      <c r="E22" s="10">
        <v>342</v>
      </c>
      <c r="F22" s="10">
        <v>395</v>
      </c>
      <c r="G22" s="10">
        <v>391</v>
      </c>
      <c r="H22" s="10">
        <v>327</v>
      </c>
      <c r="I22" s="10">
        <v>341</v>
      </c>
      <c r="J22" s="10">
        <v>292</v>
      </c>
      <c r="K22" s="10">
        <v>366</v>
      </c>
    </row>
    <row r="23" spans="1:11" s="5" customFormat="1" ht="15.75" thickBot="1">
      <c r="A23" s="11" t="s">
        <v>6</v>
      </c>
      <c r="B23" s="12">
        <f aca="true" t="shared" si="6" ref="B23:K23">+B21+B22</f>
        <v>887</v>
      </c>
      <c r="C23" s="12">
        <f t="shared" si="6"/>
        <v>834</v>
      </c>
      <c r="D23" s="12">
        <f t="shared" si="6"/>
        <v>837</v>
      </c>
      <c r="E23" s="12">
        <f t="shared" si="6"/>
        <v>822</v>
      </c>
      <c r="F23" s="12">
        <f t="shared" si="6"/>
        <v>859</v>
      </c>
      <c r="G23" s="12">
        <f t="shared" si="6"/>
        <v>849</v>
      </c>
      <c r="H23" s="12">
        <f t="shared" si="6"/>
        <v>813</v>
      </c>
      <c r="I23" s="12">
        <f t="shared" si="6"/>
        <v>845</v>
      </c>
      <c r="J23" s="12">
        <f t="shared" si="6"/>
        <v>881</v>
      </c>
      <c r="K23" s="12">
        <f t="shared" si="6"/>
        <v>1023</v>
      </c>
    </row>
    <row r="24" spans="1:11" s="5" customFormat="1" ht="15.75" thickTop="1">
      <c r="A24" s="15" t="s">
        <v>7</v>
      </c>
      <c r="B24" s="14">
        <f aca="true" t="shared" si="7" ref="B24:K24">SUM(B22/3.5)+B21</f>
        <v>618.4285714285714</v>
      </c>
      <c r="C24" s="14">
        <f t="shared" si="7"/>
        <v>601.1428571428571</v>
      </c>
      <c r="D24" s="14">
        <f t="shared" si="7"/>
        <v>599.8571428571429</v>
      </c>
      <c r="E24" s="14">
        <f t="shared" si="7"/>
        <v>577.7142857142857</v>
      </c>
      <c r="F24" s="14">
        <f t="shared" si="7"/>
        <v>576.8571428571429</v>
      </c>
      <c r="G24" s="14">
        <f t="shared" si="7"/>
        <v>569.7142857142857</v>
      </c>
      <c r="H24" s="14">
        <f t="shared" si="7"/>
        <v>579.4285714285714</v>
      </c>
      <c r="I24" s="14">
        <f t="shared" si="7"/>
        <v>601.4285714285714</v>
      </c>
      <c r="J24" s="14">
        <f t="shared" si="7"/>
        <v>672.4285714285714</v>
      </c>
      <c r="K24" s="14">
        <f t="shared" si="7"/>
        <v>761.5714285714286</v>
      </c>
    </row>
    <row r="25" spans="1:11" s="5" customFormat="1" ht="15">
      <c r="A25" s="8" t="s">
        <v>181</v>
      </c>
      <c r="B25" s="9"/>
      <c r="C25" s="9"/>
      <c r="D25" s="9"/>
      <c r="E25" s="9"/>
      <c r="F25" s="9"/>
      <c r="G25" s="9"/>
      <c r="H25" s="9"/>
      <c r="I25" s="9"/>
      <c r="J25" s="9"/>
      <c r="K25" s="9"/>
    </row>
    <row r="26" spans="1:11" s="5" customFormat="1" ht="15">
      <c r="A26" s="4" t="s">
        <v>4</v>
      </c>
      <c r="B26" s="16">
        <v>35</v>
      </c>
      <c r="C26" s="16">
        <v>127</v>
      </c>
      <c r="D26" s="16">
        <v>108</v>
      </c>
      <c r="E26" s="16">
        <v>247</v>
      </c>
      <c r="F26" s="16">
        <v>225</v>
      </c>
      <c r="G26" s="16">
        <v>294</v>
      </c>
      <c r="H26" s="16">
        <v>232</v>
      </c>
      <c r="I26" s="16">
        <v>433</v>
      </c>
      <c r="J26" s="16">
        <v>359</v>
      </c>
      <c r="K26" s="16">
        <v>477</v>
      </c>
    </row>
    <row r="27" spans="1:11" s="5" customFormat="1" ht="15">
      <c r="A27" s="4" t="s">
        <v>5</v>
      </c>
      <c r="B27" s="16">
        <v>62</v>
      </c>
      <c r="C27" s="16">
        <v>157</v>
      </c>
      <c r="D27" s="16">
        <v>221</v>
      </c>
      <c r="E27" s="16">
        <v>117</v>
      </c>
      <c r="F27" s="16">
        <v>179</v>
      </c>
      <c r="G27" s="16">
        <v>179</v>
      </c>
      <c r="H27" s="16">
        <v>285</v>
      </c>
      <c r="I27" s="16">
        <v>110</v>
      </c>
      <c r="J27" s="16">
        <v>369</v>
      </c>
      <c r="K27" s="16">
        <v>285</v>
      </c>
    </row>
    <row r="28" spans="1:11" s="5" customFormat="1" ht="15.75" thickBot="1">
      <c r="A28" s="11" t="s">
        <v>6</v>
      </c>
      <c r="B28" s="17">
        <f>+B26+B27</f>
        <v>97</v>
      </c>
      <c r="C28" s="17">
        <f>+C26+C27</f>
        <v>284</v>
      </c>
      <c r="D28" s="17">
        <f>SUM(D26:D27)</f>
        <v>329</v>
      </c>
      <c r="E28" s="17">
        <f>SUM(E26:E27)</f>
        <v>364</v>
      </c>
      <c r="F28" s="17">
        <f>SUM(F26:F27)</f>
        <v>404</v>
      </c>
      <c r="G28" s="17">
        <f>+G26+G27</f>
        <v>473</v>
      </c>
      <c r="H28" s="17">
        <f>+H26+H27</f>
        <v>517</v>
      </c>
      <c r="I28" s="17">
        <f>+I26+I27</f>
        <v>543</v>
      </c>
      <c r="J28" s="17">
        <f>+J26+J27</f>
        <v>728</v>
      </c>
      <c r="K28" s="17">
        <f>+K26+K27</f>
        <v>762</v>
      </c>
    </row>
    <row r="29" spans="1:11" s="5" customFormat="1" ht="15.75" thickTop="1">
      <c r="A29" s="15" t="s">
        <v>7</v>
      </c>
      <c r="B29" s="14">
        <f aca="true" t="shared" si="8" ref="B29:G29">SUM(B27/3.5)+B26</f>
        <v>52.714285714285715</v>
      </c>
      <c r="C29" s="14">
        <f t="shared" si="8"/>
        <v>171.85714285714286</v>
      </c>
      <c r="D29" s="14">
        <f t="shared" si="8"/>
        <v>171.14285714285714</v>
      </c>
      <c r="E29" s="14">
        <f t="shared" si="8"/>
        <v>280.42857142857144</v>
      </c>
      <c r="F29" s="14">
        <f t="shared" si="8"/>
        <v>276.14285714285717</v>
      </c>
      <c r="G29" s="14">
        <f t="shared" si="8"/>
        <v>345.14285714285717</v>
      </c>
      <c r="H29" s="14">
        <f>SUM(H27/3.5)+H26</f>
        <v>313.42857142857144</v>
      </c>
      <c r="I29" s="14">
        <f>SUM(I27/3.5)+I26</f>
        <v>464.42857142857144</v>
      </c>
      <c r="J29" s="14">
        <f>SUM(J27/3.5)+J26</f>
        <v>464.42857142857144</v>
      </c>
      <c r="K29" s="14">
        <f>SUM(K27/3.5)+K26</f>
        <v>558.4285714285714</v>
      </c>
    </row>
    <row r="30" spans="1:11" s="5" customFormat="1" ht="15">
      <c r="A30" s="18" t="s">
        <v>12</v>
      </c>
      <c r="B30" s="19"/>
      <c r="C30" s="19"/>
      <c r="D30" s="19"/>
      <c r="E30" s="19"/>
      <c r="F30" s="19"/>
      <c r="G30" s="19"/>
      <c r="H30" s="19"/>
      <c r="I30" s="19"/>
      <c r="J30" s="19"/>
      <c r="K30" s="19"/>
    </row>
    <row r="31" spans="1:11" s="5" customFormat="1" ht="15">
      <c r="A31" s="20" t="s">
        <v>4</v>
      </c>
      <c r="B31" s="21">
        <f>+B6+B11+B16+B21+B26</f>
        <v>27798</v>
      </c>
      <c r="C31" s="21">
        <f aca="true" t="shared" si="9" ref="C31:K31">+C6+C11+C16+C21+C26</f>
        <v>27581</v>
      </c>
      <c r="D31" s="21">
        <f t="shared" si="9"/>
        <v>27466</v>
      </c>
      <c r="E31" s="21">
        <f t="shared" si="9"/>
        <v>27033</v>
      </c>
      <c r="F31" s="21">
        <f t="shared" si="9"/>
        <v>27862</v>
      </c>
      <c r="G31" s="21">
        <f t="shared" si="9"/>
        <v>28407</v>
      </c>
      <c r="H31" s="21">
        <f t="shared" si="9"/>
        <v>28865</v>
      </c>
      <c r="I31" s="21">
        <f t="shared" si="9"/>
        <v>29556</v>
      </c>
      <c r="J31" s="21">
        <f t="shared" si="9"/>
        <v>29491</v>
      </c>
      <c r="K31" s="21">
        <f t="shared" si="9"/>
        <v>29670</v>
      </c>
    </row>
    <row r="32" spans="1:11" s="5" customFormat="1" ht="15">
      <c r="A32" s="20" t="s">
        <v>5</v>
      </c>
      <c r="B32" s="21">
        <f>+B7+B12+B17+B22+B27</f>
        <v>9187</v>
      </c>
      <c r="C32" s="21">
        <f aca="true" t="shared" si="10" ref="C32:K32">+C7+C12+C17+C22+C27</f>
        <v>9293</v>
      </c>
      <c r="D32" s="21">
        <f t="shared" si="10"/>
        <v>8676</v>
      </c>
      <c r="E32" s="21">
        <f t="shared" si="10"/>
        <v>8717</v>
      </c>
      <c r="F32" s="21">
        <f t="shared" si="10"/>
        <v>9095</v>
      </c>
      <c r="G32" s="21">
        <f t="shared" si="10"/>
        <v>9047</v>
      </c>
      <c r="H32" s="21">
        <f t="shared" si="10"/>
        <v>9230</v>
      </c>
      <c r="I32" s="21">
        <f t="shared" si="10"/>
        <v>9267</v>
      </c>
      <c r="J32" s="21">
        <f t="shared" si="10"/>
        <v>10121</v>
      </c>
      <c r="K32" s="21">
        <f t="shared" si="10"/>
        <v>9722</v>
      </c>
    </row>
    <row r="33" spans="1:11" s="5" customFormat="1" ht="15.75" thickBot="1">
      <c r="A33" s="22" t="s">
        <v>6</v>
      </c>
      <c r="B33" s="23">
        <f>+B31+B32</f>
        <v>36985</v>
      </c>
      <c r="C33" s="23">
        <f aca="true" t="shared" si="11" ref="C33:K33">+C31+C32</f>
        <v>36874</v>
      </c>
      <c r="D33" s="23">
        <f t="shared" si="11"/>
        <v>36142</v>
      </c>
      <c r="E33" s="23">
        <f t="shared" si="11"/>
        <v>35750</v>
      </c>
      <c r="F33" s="23">
        <f t="shared" si="11"/>
        <v>36957</v>
      </c>
      <c r="G33" s="23">
        <f t="shared" si="11"/>
        <v>37454</v>
      </c>
      <c r="H33" s="23">
        <f t="shared" si="11"/>
        <v>38095</v>
      </c>
      <c r="I33" s="23">
        <f t="shared" si="11"/>
        <v>38823</v>
      </c>
      <c r="J33" s="23">
        <f t="shared" si="11"/>
        <v>39612</v>
      </c>
      <c r="K33" s="23">
        <f t="shared" si="11"/>
        <v>39392</v>
      </c>
    </row>
    <row r="34" spans="1:11" s="5" customFormat="1" ht="15.75" thickTop="1">
      <c r="A34" s="24" t="s">
        <v>7</v>
      </c>
      <c r="B34" s="25">
        <f>+B9+B14+B19+B24+B29</f>
        <v>30422.857142857145</v>
      </c>
      <c r="C34" s="25">
        <f aca="true" t="shared" si="12" ref="C34:K34">+C9+C14+C19+C24+C29</f>
        <v>30236.14285714286</v>
      </c>
      <c r="D34" s="25">
        <f t="shared" si="12"/>
        <v>29944.85714285714</v>
      </c>
      <c r="E34" s="25">
        <f t="shared" si="12"/>
        <v>29523.57142857143</v>
      </c>
      <c r="F34" s="25">
        <f t="shared" si="12"/>
        <v>30460.57142857143</v>
      </c>
      <c r="G34" s="25">
        <f t="shared" si="12"/>
        <v>30991.85714285715</v>
      </c>
      <c r="H34" s="25">
        <f t="shared" si="12"/>
        <v>31502.14285714286</v>
      </c>
      <c r="I34" s="25">
        <f t="shared" si="12"/>
        <v>32203.71428571429</v>
      </c>
      <c r="J34" s="25">
        <f t="shared" si="12"/>
        <v>32382.714285714286</v>
      </c>
      <c r="K34" s="25">
        <f t="shared" si="12"/>
        <v>32447.714285714286</v>
      </c>
    </row>
  </sheetData>
  <sheetProtection/>
  <printOptions/>
  <pageMargins left="0.7" right="0.7" top="0.75" bottom="0.75" header="0.3" footer="0.3"/>
  <pageSetup horizontalDpi="600" verticalDpi="600" orientation="portrait" scale="91" r:id="rId1"/>
  <ignoredErrors>
    <ignoredError sqref="B33:K33" formula="1"/>
  </ignoredErrors>
</worksheet>
</file>

<file path=xl/worksheets/sheet4.xml><?xml version="1.0" encoding="utf-8"?>
<worksheet xmlns="http://schemas.openxmlformats.org/spreadsheetml/2006/main" xmlns:r="http://schemas.openxmlformats.org/officeDocument/2006/relationships">
  <dimension ref="A1:X224"/>
  <sheetViews>
    <sheetView zoomScalePageLayoutView="0" workbookViewId="0" topLeftCell="A1">
      <selection activeCell="A1" sqref="A1"/>
    </sheetView>
  </sheetViews>
  <sheetFormatPr defaultColWidth="9.140625" defaultRowHeight="12.75"/>
  <cols>
    <col min="1" max="1" width="52.421875" style="36" customWidth="1"/>
    <col min="2" max="21" width="8.00390625" style="2" customWidth="1"/>
    <col min="22" max="22" width="7.57421875" style="2" hidden="1" customWidth="1"/>
    <col min="23" max="23" width="7.8515625" style="2" hidden="1" customWidth="1"/>
    <col min="24" max="16384" width="9.140625" style="2" customWidth="1"/>
  </cols>
  <sheetData>
    <row r="1" ht="12.75">
      <c r="A1" s="26" t="s">
        <v>168</v>
      </c>
    </row>
    <row r="2" s="5" customFormat="1" ht="15">
      <c r="A2" s="40"/>
    </row>
    <row r="3" s="5" customFormat="1" ht="15.75">
      <c r="A3" s="87" t="s">
        <v>217</v>
      </c>
    </row>
    <row r="4" s="5" customFormat="1" ht="16.5" thickBot="1">
      <c r="A4" s="87"/>
    </row>
    <row r="5" spans="1:23" s="5" customFormat="1" ht="13.5" customHeight="1">
      <c r="A5" s="80" t="s">
        <v>182</v>
      </c>
      <c r="B5" s="74" t="s">
        <v>0</v>
      </c>
      <c r="C5" s="75"/>
      <c r="D5" s="74" t="s">
        <v>1</v>
      </c>
      <c r="E5" s="75"/>
      <c r="F5" s="74" t="s">
        <v>2</v>
      </c>
      <c r="G5" s="75"/>
      <c r="H5" s="74" t="s">
        <v>3</v>
      </c>
      <c r="I5" s="75"/>
      <c r="J5" s="42" t="s">
        <v>8</v>
      </c>
      <c r="K5" s="42"/>
      <c r="L5" s="41" t="s">
        <v>13</v>
      </c>
      <c r="M5" s="42"/>
      <c r="N5" s="41" t="s">
        <v>14</v>
      </c>
      <c r="O5" s="42"/>
      <c r="P5" s="41" t="s">
        <v>15</v>
      </c>
      <c r="Q5" s="42"/>
      <c r="R5" s="41" t="s">
        <v>19</v>
      </c>
      <c r="S5" s="42"/>
      <c r="T5" s="41" t="s">
        <v>20</v>
      </c>
      <c r="U5" s="43"/>
      <c r="V5" s="44" t="s">
        <v>76</v>
      </c>
      <c r="W5" s="45"/>
    </row>
    <row r="6" spans="1:23" s="5" customFormat="1" ht="15" customHeight="1" thickBot="1">
      <c r="A6" s="81"/>
      <c r="B6" s="76" t="s">
        <v>74</v>
      </c>
      <c r="C6" s="77" t="s">
        <v>75</v>
      </c>
      <c r="D6" s="76" t="s">
        <v>74</v>
      </c>
      <c r="E6" s="77" t="s">
        <v>75</v>
      </c>
      <c r="F6" s="76" t="s">
        <v>74</v>
      </c>
      <c r="G6" s="77" t="s">
        <v>75</v>
      </c>
      <c r="H6" s="76" t="s">
        <v>74</v>
      </c>
      <c r="I6" s="77" t="s">
        <v>75</v>
      </c>
      <c r="J6" s="47" t="s">
        <v>74</v>
      </c>
      <c r="K6" s="47" t="s">
        <v>75</v>
      </c>
      <c r="L6" s="46" t="s">
        <v>74</v>
      </c>
      <c r="M6" s="47" t="s">
        <v>75</v>
      </c>
      <c r="N6" s="46" t="s">
        <v>74</v>
      </c>
      <c r="O6" s="47" t="s">
        <v>75</v>
      </c>
      <c r="P6" s="46" t="s">
        <v>74</v>
      </c>
      <c r="Q6" s="47" t="s">
        <v>75</v>
      </c>
      <c r="R6" s="46" t="s">
        <v>74</v>
      </c>
      <c r="S6" s="47" t="s">
        <v>75</v>
      </c>
      <c r="T6" s="46" t="s">
        <v>74</v>
      </c>
      <c r="U6" s="48" t="s">
        <v>75</v>
      </c>
      <c r="V6" s="49" t="s">
        <v>74</v>
      </c>
      <c r="W6" s="50" t="s">
        <v>75</v>
      </c>
    </row>
    <row r="7" spans="1:23" s="5" customFormat="1" ht="15.75" thickTop="1">
      <c r="A7" s="82" t="s">
        <v>21</v>
      </c>
      <c r="B7" s="70">
        <v>138</v>
      </c>
      <c r="C7" s="52">
        <v>141</v>
      </c>
      <c r="D7" s="70">
        <v>133</v>
      </c>
      <c r="E7" s="52">
        <v>156</v>
      </c>
      <c r="F7" s="70">
        <v>145</v>
      </c>
      <c r="G7" s="52">
        <v>153</v>
      </c>
      <c r="H7" s="70">
        <v>129</v>
      </c>
      <c r="I7" s="52">
        <v>143</v>
      </c>
      <c r="J7" s="10">
        <v>133</v>
      </c>
      <c r="K7" s="52">
        <v>145</v>
      </c>
      <c r="L7" s="10">
        <v>147</v>
      </c>
      <c r="M7" s="52">
        <v>147</v>
      </c>
      <c r="N7" s="10">
        <v>151</v>
      </c>
      <c r="O7" s="52">
        <v>158</v>
      </c>
      <c r="P7" s="10">
        <v>173</v>
      </c>
      <c r="Q7" s="52">
        <v>162</v>
      </c>
      <c r="R7" s="10">
        <v>230</v>
      </c>
      <c r="S7" s="52">
        <v>203</v>
      </c>
      <c r="T7" s="10">
        <v>471</v>
      </c>
      <c r="U7" s="52">
        <v>244</v>
      </c>
      <c r="V7" s="10"/>
      <c r="W7" s="52"/>
    </row>
    <row r="8" spans="1:23" s="5" customFormat="1" ht="15">
      <c r="A8" s="83" t="s">
        <v>22</v>
      </c>
      <c r="B8" s="70">
        <v>12</v>
      </c>
      <c r="C8" s="53">
        <v>92</v>
      </c>
      <c r="D8" s="70">
        <v>15</v>
      </c>
      <c r="E8" s="53">
        <v>82</v>
      </c>
      <c r="F8" s="70">
        <v>18</v>
      </c>
      <c r="G8" s="53">
        <v>79</v>
      </c>
      <c r="H8" s="70">
        <v>27</v>
      </c>
      <c r="I8" s="53">
        <v>102</v>
      </c>
      <c r="J8" s="10">
        <v>37</v>
      </c>
      <c r="K8" s="53">
        <v>134</v>
      </c>
      <c r="L8" s="10">
        <v>27</v>
      </c>
      <c r="M8" s="53">
        <v>125</v>
      </c>
      <c r="N8" s="10">
        <v>30</v>
      </c>
      <c r="O8" s="53">
        <v>113</v>
      </c>
      <c r="P8" s="10">
        <v>46</v>
      </c>
      <c r="Q8" s="53">
        <v>138</v>
      </c>
      <c r="R8" s="10">
        <v>38</v>
      </c>
      <c r="S8" s="53">
        <v>136</v>
      </c>
      <c r="T8" s="10">
        <v>39</v>
      </c>
      <c r="U8" s="53">
        <v>134</v>
      </c>
      <c r="V8" s="10"/>
      <c r="W8" s="53"/>
    </row>
    <row r="9" spans="1:23" s="5" customFormat="1" ht="15">
      <c r="A9" s="83" t="s">
        <v>23</v>
      </c>
      <c r="B9" s="70">
        <v>190</v>
      </c>
      <c r="C9" s="53">
        <v>120</v>
      </c>
      <c r="D9" s="70">
        <v>184</v>
      </c>
      <c r="E9" s="53">
        <v>132</v>
      </c>
      <c r="F9" s="70">
        <v>159</v>
      </c>
      <c r="G9" s="53">
        <v>133</v>
      </c>
      <c r="H9" s="70">
        <v>169</v>
      </c>
      <c r="I9" s="53">
        <v>139</v>
      </c>
      <c r="J9" s="10">
        <v>181</v>
      </c>
      <c r="K9" s="53">
        <v>129</v>
      </c>
      <c r="L9" s="10">
        <v>187</v>
      </c>
      <c r="M9" s="53">
        <v>120</v>
      </c>
      <c r="N9" s="10">
        <v>180</v>
      </c>
      <c r="O9" s="53">
        <v>126</v>
      </c>
      <c r="P9" s="10">
        <v>173</v>
      </c>
      <c r="Q9" s="53">
        <v>135</v>
      </c>
      <c r="R9" s="10">
        <v>169</v>
      </c>
      <c r="S9" s="53">
        <v>134</v>
      </c>
      <c r="T9" s="10">
        <v>166</v>
      </c>
      <c r="U9" s="53">
        <v>117</v>
      </c>
      <c r="V9" s="10"/>
      <c r="W9" s="53"/>
    </row>
    <row r="10" spans="1:23" s="5" customFormat="1" ht="15">
      <c r="A10" s="83" t="s">
        <v>24</v>
      </c>
      <c r="B10" s="70">
        <v>291</v>
      </c>
      <c r="C10" s="53">
        <v>140</v>
      </c>
      <c r="D10" s="70">
        <v>303</v>
      </c>
      <c r="E10" s="53">
        <v>131</v>
      </c>
      <c r="F10" s="70">
        <v>290</v>
      </c>
      <c r="G10" s="53">
        <v>120</v>
      </c>
      <c r="H10" s="70">
        <v>280</v>
      </c>
      <c r="I10" s="53">
        <v>102</v>
      </c>
      <c r="J10" s="10">
        <v>289</v>
      </c>
      <c r="K10" s="53">
        <v>92</v>
      </c>
      <c r="L10" s="10">
        <v>283</v>
      </c>
      <c r="M10" s="53">
        <v>94</v>
      </c>
      <c r="N10" s="10">
        <v>239</v>
      </c>
      <c r="O10" s="53">
        <v>93</v>
      </c>
      <c r="P10" s="10">
        <v>239</v>
      </c>
      <c r="Q10" s="53">
        <v>81</v>
      </c>
      <c r="R10" s="10">
        <v>229</v>
      </c>
      <c r="S10" s="53">
        <v>78</v>
      </c>
      <c r="T10" s="10">
        <v>224</v>
      </c>
      <c r="U10" s="53">
        <v>80</v>
      </c>
      <c r="V10" s="10"/>
      <c r="W10" s="53"/>
    </row>
    <row r="11" spans="1:23" s="5" customFormat="1" ht="15">
      <c r="A11" s="83" t="s">
        <v>25</v>
      </c>
      <c r="B11" s="70">
        <v>2336</v>
      </c>
      <c r="C11" s="53">
        <v>1828</v>
      </c>
      <c r="D11" s="70">
        <v>2219</v>
      </c>
      <c r="E11" s="53">
        <v>1779</v>
      </c>
      <c r="F11" s="70">
        <v>2014</v>
      </c>
      <c r="G11" s="53">
        <v>1535</v>
      </c>
      <c r="H11" s="70">
        <v>1937</v>
      </c>
      <c r="I11" s="53">
        <v>1363</v>
      </c>
      <c r="J11" s="10">
        <v>1884</v>
      </c>
      <c r="K11" s="53">
        <v>1357</v>
      </c>
      <c r="L11" s="10">
        <v>2034</v>
      </c>
      <c r="M11" s="53">
        <v>1458</v>
      </c>
      <c r="N11" s="10">
        <v>2159</v>
      </c>
      <c r="O11" s="53">
        <v>1465</v>
      </c>
      <c r="P11" s="10">
        <v>2201</v>
      </c>
      <c r="Q11" s="53">
        <v>1508</v>
      </c>
      <c r="R11" s="10">
        <v>2419</v>
      </c>
      <c r="S11" s="53">
        <v>1731</v>
      </c>
      <c r="T11" s="10">
        <v>2564</v>
      </c>
      <c r="U11" s="53">
        <v>1806</v>
      </c>
      <c r="V11" s="10"/>
      <c r="W11" s="53"/>
    </row>
    <row r="12" spans="1:23" s="5" customFormat="1" ht="17.25">
      <c r="A12" s="83" t="s">
        <v>183</v>
      </c>
      <c r="B12" s="70">
        <v>665</v>
      </c>
      <c r="C12" s="53">
        <v>775</v>
      </c>
      <c r="D12" s="70">
        <v>644</v>
      </c>
      <c r="E12" s="53">
        <v>829</v>
      </c>
      <c r="F12" s="70">
        <v>673</v>
      </c>
      <c r="G12" s="53">
        <v>857</v>
      </c>
      <c r="H12" s="70">
        <v>718</v>
      </c>
      <c r="I12" s="53">
        <v>883</v>
      </c>
      <c r="J12" s="10">
        <v>723</v>
      </c>
      <c r="K12" s="53">
        <v>914</v>
      </c>
      <c r="L12" s="10">
        <v>706</v>
      </c>
      <c r="M12" s="53">
        <v>898</v>
      </c>
      <c r="N12" s="10">
        <v>755</v>
      </c>
      <c r="O12" s="53">
        <v>943</v>
      </c>
      <c r="P12" s="10">
        <v>794</v>
      </c>
      <c r="Q12" s="53">
        <v>948</v>
      </c>
      <c r="R12" s="10">
        <v>841</v>
      </c>
      <c r="S12" s="53">
        <v>911</v>
      </c>
      <c r="T12" s="10">
        <v>832</v>
      </c>
      <c r="U12" s="53">
        <v>921</v>
      </c>
      <c r="V12" s="10"/>
      <c r="W12" s="53"/>
    </row>
    <row r="13" spans="1:23" s="5" customFormat="1" ht="15">
      <c r="A13" s="83" t="s">
        <v>26</v>
      </c>
      <c r="B13" s="70">
        <v>48</v>
      </c>
      <c r="C13" s="53">
        <v>3</v>
      </c>
      <c r="D13" s="70">
        <v>50</v>
      </c>
      <c r="E13" s="53">
        <v>3</v>
      </c>
      <c r="F13" s="70">
        <v>51</v>
      </c>
      <c r="G13" s="53">
        <v>2</v>
      </c>
      <c r="H13" s="70">
        <v>46</v>
      </c>
      <c r="I13" s="53">
        <v>6</v>
      </c>
      <c r="J13" s="10">
        <v>45</v>
      </c>
      <c r="K13" s="53">
        <v>7</v>
      </c>
      <c r="L13" s="10">
        <v>51</v>
      </c>
      <c r="M13" s="53">
        <v>2</v>
      </c>
      <c r="N13" s="10">
        <v>44</v>
      </c>
      <c r="O13" s="53">
        <v>5</v>
      </c>
      <c r="P13" s="10">
        <v>49</v>
      </c>
      <c r="Q13" s="53">
        <v>8</v>
      </c>
      <c r="R13" s="10">
        <v>59</v>
      </c>
      <c r="S13" s="53">
        <v>6</v>
      </c>
      <c r="T13" s="10">
        <v>53</v>
      </c>
      <c r="U13" s="53">
        <v>5</v>
      </c>
      <c r="V13" s="10"/>
      <c r="W13" s="53"/>
    </row>
    <row r="14" spans="1:23" s="5" customFormat="1" ht="15">
      <c r="A14" s="83" t="s">
        <v>27</v>
      </c>
      <c r="B14" s="70">
        <v>51</v>
      </c>
      <c r="C14" s="53">
        <v>76</v>
      </c>
      <c r="D14" s="70">
        <v>57</v>
      </c>
      <c r="E14" s="53">
        <v>72</v>
      </c>
      <c r="F14" s="70">
        <v>59</v>
      </c>
      <c r="G14" s="53">
        <v>68</v>
      </c>
      <c r="H14" s="70">
        <v>62</v>
      </c>
      <c r="I14" s="53">
        <v>68</v>
      </c>
      <c r="J14" s="10">
        <v>61</v>
      </c>
      <c r="K14" s="53">
        <v>68</v>
      </c>
      <c r="L14" s="10">
        <v>61</v>
      </c>
      <c r="M14" s="53">
        <v>66</v>
      </c>
      <c r="N14" s="10">
        <v>63</v>
      </c>
      <c r="O14" s="53">
        <v>66</v>
      </c>
      <c r="P14" s="10">
        <v>55</v>
      </c>
      <c r="Q14" s="53">
        <v>70</v>
      </c>
      <c r="R14" s="10">
        <v>58</v>
      </c>
      <c r="S14" s="53">
        <v>69</v>
      </c>
      <c r="T14" s="10">
        <v>62</v>
      </c>
      <c r="U14" s="53">
        <v>66</v>
      </c>
      <c r="V14" s="10"/>
      <c r="W14" s="53"/>
    </row>
    <row r="15" spans="1:23" s="5" customFormat="1" ht="15">
      <c r="A15" s="83" t="s">
        <v>28</v>
      </c>
      <c r="B15" s="70">
        <v>1</v>
      </c>
      <c r="C15" s="53">
        <v>5</v>
      </c>
      <c r="D15" s="70">
        <v>3</v>
      </c>
      <c r="E15" s="53">
        <v>4</v>
      </c>
      <c r="F15" s="70">
        <v>5</v>
      </c>
      <c r="G15" s="53">
        <v>6</v>
      </c>
      <c r="H15" s="70">
        <v>8</v>
      </c>
      <c r="I15" s="53">
        <v>17</v>
      </c>
      <c r="J15" s="10">
        <v>8</v>
      </c>
      <c r="K15" s="53">
        <v>18</v>
      </c>
      <c r="L15" s="10">
        <v>10</v>
      </c>
      <c r="M15" s="53">
        <v>18</v>
      </c>
      <c r="N15" s="10">
        <v>14</v>
      </c>
      <c r="O15" s="53">
        <v>16</v>
      </c>
      <c r="P15" s="10">
        <v>15</v>
      </c>
      <c r="Q15" s="53">
        <v>11</v>
      </c>
      <c r="R15" s="10">
        <v>12</v>
      </c>
      <c r="S15" s="53">
        <v>16</v>
      </c>
      <c r="T15" s="10">
        <v>4</v>
      </c>
      <c r="U15" s="53">
        <v>19</v>
      </c>
      <c r="V15" s="10"/>
      <c r="W15" s="53"/>
    </row>
    <row r="16" spans="1:23" s="5" customFormat="1" ht="17.25">
      <c r="A16" s="83" t="s">
        <v>184</v>
      </c>
      <c r="B16" s="70">
        <v>792</v>
      </c>
      <c r="C16" s="53">
        <v>312</v>
      </c>
      <c r="D16" s="70">
        <v>686</v>
      </c>
      <c r="E16" s="53">
        <v>283</v>
      </c>
      <c r="F16" s="70">
        <v>711</v>
      </c>
      <c r="G16" s="53">
        <v>284</v>
      </c>
      <c r="H16" s="70">
        <v>642</v>
      </c>
      <c r="I16" s="53">
        <v>253</v>
      </c>
      <c r="J16" s="10">
        <v>699</v>
      </c>
      <c r="K16" s="53">
        <v>255</v>
      </c>
      <c r="L16" s="10">
        <v>677</v>
      </c>
      <c r="M16" s="53">
        <v>264</v>
      </c>
      <c r="N16" s="10">
        <v>647</v>
      </c>
      <c r="O16" s="53">
        <v>248</v>
      </c>
      <c r="P16" s="10">
        <v>620</v>
      </c>
      <c r="Q16" s="53">
        <v>229</v>
      </c>
      <c r="R16" s="10">
        <v>564</v>
      </c>
      <c r="S16" s="53">
        <v>231</v>
      </c>
      <c r="T16" s="10">
        <v>548</v>
      </c>
      <c r="U16" s="53">
        <v>244</v>
      </c>
      <c r="V16" s="10"/>
      <c r="W16" s="53"/>
    </row>
    <row r="17" spans="1:23" s="5" customFormat="1" ht="15">
      <c r="A17" s="83" t="s">
        <v>29</v>
      </c>
      <c r="B17" s="70">
        <v>163</v>
      </c>
      <c r="C17" s="53">
        <v>922</v>
      </c>
      <c r="D17" s="70">
        <v>148</v>
      </c>
      <c r="E17" s="53">
        <v>938</v>
      </c>
      <c r="F17" s="70">
        <v>164</v>
      </c>
      <c r="G17" s="53">
        <v>1034</v>
      </c>
      <c r="H17" s="70">
        <v>147</v>
      </c>
      <c r="I17" s="53">
        <v>970</v>
      </c>
      <c r="J17" s="10">
        <v>190</v>
      </c>
      <c r="K17" s="53">
        <v>1037</v>
      </c>
      <c r="L17" s="10">
        <v>213</v>
      </c>
      <c r="M17" s="53">
        <v>1046</v>
      </c>
      <c r="N17" s="10">
        <v>230</v>
      </c>
      <c r="O17" s="53">
        <v>1079</v>
      </c>
      <c r="P17" s="10">
        <v>265</v>
      </c>
      <c r="Q17" s="53">
        <v>1232</v>
      </c>
      <c r="R17" s="10">
        <v>301</v>
      </c>
      <c r="S17" s="53">
        <v>1343</v>
      </c>
      <c r="T17" s="10">
        <v>305</v>
      </c>
      <c r="U17" s="53">
        <v>1348</v>
      </c>
      <c r="V17" s="10"/>
      <c r="W17" s="53"/>
    </row>
    <row r="18" spans="1:23" s="5" customFormat="1" ht="14.25" customHeight="1">
      <c r="A18" s="83" t="s">
        <v>185</v>
      </c>
      <c r="B18" s="70">
        <v>186</v>
      </c>
      <c r="C18" s="53">
        <v>174</v>
      </c>
      <c r="D18" s="70">
        <v>211</v>
      </c>
      <c r="E18" s="53">
        <v>198</v>
      </c>
      <c r="F18" s="70">
        <v>197</v>
      </c>
      <c r="G18" s="53">
        <v>215</v>
      </c>
      <c r="H18" s="70">
        <v>183</v>
      </c>
      <c r="I18" s="53">
        <v>224</v>
      </c>
      <c r="J18" s="10">
        <v>196</v>
      </c>
      <c r="K18" s="53">
        <v>227</v>
      </c>
      <c r="L18" s="10">
        <v>202</v>
      </c>
      <c r="M18" s="53">
        <v>206</v>
      </c>
      <c r="N18" s="10">
        <v>214</v>
      </c>
      <c r="O18" s="53">
        <v>236</v>
      </c>
      <c r="P18" s="10">
        <v>219</v>
      </c>
      <c r="Q18" s="53">
        <v>269</v>
      </c>
      <c r="R18" s="10">
        <v>232</v>
      </c>
      <c r="S18" s="53">
        <v>239</v>
      </c>
      <c r="T18" s="10">
        <v>224</v>
      </c>
      <c r="U18" s="53">
        <v>245</v>
      </c>
      <c r="V18" s="10"/>
      <c r="W18" s="53"/>
    </row>
    <row r="19" spans="1:23" s="5" customFormat="1" ht="17.25">
      <c r="A19" s="84" t="s">
        <v>186</v>
      </c>
      <c r="B19" s="70">
        <v>912</v>
      </c>
      <c r="C19" s="53">
        <v>593</v>
      </c>
      <c r="D19" s="70">
        <v>882</v>
      </c>
      <c r="E19" s="53">
        <v>416</v>
      </c>
      <c r="F19" s="70">
        <v>770</v>
      </c>
      <c r="G19" s="53">
        <v>410</v>
      </c>
      <c r="H19" s="70">
        <v>750</v>
      </c>
      <c r="I19" s="53">
        <v>411</v>
      </c>
      <c r="J19" s="10">
        <v>815</v>
      </c>
      <c r="K19" s="53">
        <v>432</v>
      </c>
      <c r="L19" s="10">
        <v>705</v>
      </c>
      <c r="M19" s="53">
        <v>391</v>
      </c>
      <c r="N19" s="10">
        <v>648</v>
      </c>
      <c r="O19" s="53">
        <v>417</v>
      </c>
      <c r="P19" s="10">
        <v>607</v>
      </c>
      <c r="Q19" s="53">
        <v>410</v>
      </c>
      <c r="R19" s="10">
        <v>657</v>
      </c>
      <c r="S19" s="53">
        <v>381</v>
      </c>
      <c r="T19" s="10">
        <v>637</v>
      </c>
      <c r="U19" s="53">
        <v>402</v>
      </c>
      <c r="V19" s="10"/>
      <c r="W19" s="53"/>
    </row>
    <row r="20" spans="1:23" s="5" customFormat="1" ht="17.25">
      <c r="A20" s="83" t="s">
        <v>187</v>
      </c>
      <c r="B20" s="70">
        <v>417</v>
      </c>
      <c r="C20" s="53">
        <v>23</v>
      </c>
      <c r="D20" s="70">
        <v>449</v>
      </c>
      <c r="E20" s="53">
        <v>25</v>
      </c>
      <c r="F20" s="70">
        <v>446</v>
      </c>
      <c r="G20" s="53">
        <v>30</v>
      </c>
      <c r="H20" s="70">
        <v>412</v>
      </c>
      <c r="I20" s="53">
        <v>30</v>
      </c>
      <c r="J20" s="10">
        <v>386</v>
      </c>
      <c r="K20" s="53">
        <v>31</v>
      </c>
      <c r="L20" s="10">
        <v>416</v>
      </c>
      <c r="M20" s="53">
        <v>26</v>
      </c>
      <c r="N20" s="10">
        <v>424</v>
      </c>
      <c r="O20" s="53">
        <v>36</v>
      </c>
      <c r="P20" s="10">
        <v>433</v>
      </c>
      <c r="Q20" s="53">
        <v>38</v>
      </c>
      <c r="R20" s="10">
        <v>467</v>
      </c>
      <c r="S20" s="53">
        <v>47</v>
      </c>
      <c r="T20" s="10">
        <v>235</v>
      </c>
      <c r="U20" s="53">
        <v>20</v>
      </c>
      <c r="V20" s="10"/>
      <c r="W20" s="53"/>
    </row>
    <row r="21" spans="1:23" s="5" customFormat="1" ht="17.25">
      <c r="A21" s="83" t="s">
        <v>188</v>
      </c>
      <c r="B21" s="70">
        <v>193</v>
      </c>
      <c r="C21" s="53">
        <v>195</v>
      </c>
      <c r="D21" s="70">
        <v>203</v>
      </c>
      <c r="E21" s="53">
        <v>188</v>
      </c>
      <c r="F21" s="70">
        <v>215</v>
      </c>
      <c r="G21" s="53">
        <v>188</v>
      </c>
      <c r="H21" s="70">
        <v>218</v>
      </c>
      <c r="I21" s="53">
        <v>189</v>
      </c>
      <c r="J21" s="10">
        <v>231</v>
      </c>
      <c r="K21" s="53">
        <v>212</v>
      </c>
      <c r="L21" s="10">
        <v>246</v>
      </c>
      <c r="M21" s="53">
        <v>215</v>
      </c>
      <c r="N21" s="10">
        <v>242</v>
      </c>
      <c r="O21" s="53">
        <v>231</v>
      </c>
      <c r="P21" s="10">
        <v>266</v>
      </c>
      <c r="Q21" s="53">
        <v>229</v>
      </c>
      <c r="R21" s="10">
        <v>262</v>
      </c>
      <c r="S21" s="53">
        <v>231</v>
      </c>
      <c r="T21" s="10">
        <v>283</v>
      </c>
      <c r="U21" s="53">
        <v>204</v>
      </c>
      <c r="V21" s="10"/>
      <c r="W21" s="53"/>
    </row>
    <row r="22" spans="1:23" s="5" customFormat="1" ht="15">
      <c r="A22" s="83" t="s">
        <v>30</v>
      </c>
      <c r="B22" s="70">
        <v>135</v>
      </c>
      <c r="C22" s="53">
        <v>140</v>
      </c>
      <c r="D22" s="70">
        <v>146</v>
      </c>
      <c r="E22" s="53">
        <v>149</v>
      </c>
      <c r="F22" s="70">
        <v>139</v>
      </c>
      <c r="G22" s="53">
        <v>153</v>
      </c>
      <c r="H22" s="70">
        <v>123</v>
      </c>
      <c r="I22" s="53">
        <v>168</v>
      </c>
      <c r="J22" s="10">
        <v>147</v>
      </c>
      <c r="K22" s="53">
        <v>163</v>
      </c>
      <c r="L22" s="10">
        <v>155</v>
      </c>
      <c r="M22" s="53">
        <v>169</v>
      </c>
      <c r="N22" s="10">
        <v>149</v>
      </c>
      <c r="O22" s="53">
        <v>166</v>
      </c>
      <c r="P22" s="10">
        <v>147</v>
      </c>
      <c r="Q22" s="53">
        <v>172</v>
      </c>
      <c r="R22" s="10">
        <v>146</v>
      </c>
      <c r="S22" s="53">
        <v>172</v>
      </c>
      <c r="T22" s="10">
        <v>138</v>
      </c>
      <c r="U22" s="53">
        <v>172</v>
      </c>
      <c r="V22" s="10"/>
      <c r="W22" s="53"/>
    </row>
    <row r="23" spans="1:23" s="5" customFormat="1" ht="15">
      <c r="A23" s="83" t="s">
        <v>31</v>
      </c>
      <c r="B23" s="70">
        <v>182</v>
      </c>
      <c r="C23" s="53">
        <v>213</v>
      </c>
      <c r="D23" s="70">
        <v>201</v>
      </c>
      <c r="E23" s="53">
        <v>218</v>
      </c>
      <c r="F23" s="70">
        <v>199</v>
      </c>
      <c r="G23" s="53">
        <v>226</v>
      </c>
      <c r="H23" s="70">
        <v>216</v>
      </c>
      <c r="I23" s="53">
        <v>224</v>
      </c>
      <c r="J23" s="10">
        <v>242</v>
      </c>
      <c r="K23" s="53">
        <v>238</v>
      </c>
      <c r="L23" s="10">
        <v>225</v>
      </c>
      <c r="M23" s="53">
        <v>253</v>
      </c>
      <c r="N23" s="10">
        <v>216</v>
      </c>
      <c r="O23" s="53">
        <v>250</v>
      </c>
      <c r="P23" s="10">
        <v>229</v>
      </c>
      <c r="Q23" s="53">
        <v>263</v>
      </c>
      <c r="R23" s="10">
        <v>221</v>
      </c>
      <c r="S23" s="53">
        <v>277</v>
      </c>
      <c r="T23" s="10">
        <v>226</v>
      </c>
      <c r="U23" s="53">
        <v>284</v>
      </c>
      <c r="V23" s="10"/>
      <c r="W23" s="53"/>
    </row>
    <row r="24" spans="1:23" s="5" customFormat="1" ht="15">
      <c r="A24" s="83" t="s">
        <v>32</v>
      </c>
      <c r="B24" s="70">
        <v>9</v>
      </c>
      <c r="C24" s="53">
        <v>11</v>
      </c>
      <c r="D24" s="70">
        <v>15</v>
      </c>
      <c r="E24" s="53">
        <v>30</v>
      </c>
      <c r="F24" s="70">
        <v>15</v>
      </c>
      <c r="G24" s="53">
        <v>28</v>
      </c>
      <c r="H24" s="70">
        <v>16</v>
      </c>
      <c r="I24" s="53">
        <v>23</v>
      </c>
      <c r="J24" s="10">
        <v>25</v>
      </c>
      <c r="K24" s="53">
        <v>26</v>
      </c>
      <c r="L24" s="10">
        <v>38</v>
      </c>
      <c r="M24" s="53">
        <v>33</v>
      </c>
      <c r="N24" s="10">
        <v>37</v>
      </c>
      <c r="O24" s="53">
        <v>39</v>
      </c>
      <c r="P24" s="10">
        <v>25</v>
      </c>
      <c r="Q24" s="53">
        <v>42</v>
      </c>
      <c r="R24" s="10">
        <v>23</v>
      </c>
      <c r="S24" s="53">
        <v>40</v>
      </c>
      <c r="T24" s="10">
        <v>23</v>
      </c>
      <c r="U24" s="53">
        <v>35</v>
      </c>
      <c r="V24" s="10"/>
      <c r="W24" s="53"/>
    </row>
    <row r="25" spans="1:23" s="5" customFormat="1" ht="17.25">
      <c r="A25" s="83" t="s">
        <v>189</v>
      </c>
      <c r="B25" s="70">
        <v>149</v>
      </c>
      <c r="C25" s="53">
        <v>45</v>
      </c>
      <c r="D25" s="70">
        <v>143</v>
      </c>
      <c r="E25" s="53">
        <v>51</v>
      </c>
      <c r="F25" s="70">
        <v>144</v>
      </c>
      <c r="G25" s="53">
        <v>49</v>
      </c>
      <c r="H25" s="70">
        <v>142</v>
      </c>
      <c r="I25" s="53">
        <v>49</v>
      </c>
      <c r="J25" s="10">
        <v>101</v>
      </c>
      <c r="K25" s="53">
        <v>39</v>
      </c>
      <c r="L25" s="10">
        <v>100</v>
      </c>
      <c r="M25" s="53">
        <v>43</v>
      </c>
      <c r="N25" s="10">
        <v>61</v>
      </c>
      <c r="O25" s="53">
        <v>36</v>
      </c>
      <c r="P25" s="10">
        <v>64</v>
      </c>
      <c r="Q25" s="53">
        <v>31</v>
      </c>
      <c r="R25" s="10">
        <v>30</v>
      </c>
      <c r="S25" s="53">
        <v>14</v>
      </c>
      <c r="T25" s="10">
        <v>31</v>
      </c>
      <c r="U25" s="53">
        <v>17</v>
      </c>
      <c r="V25" s="10"/>
      <c r="W25" s="53"/>
    </row>
    <row r="26" spans="1:23" s="5" customFormat="1" ht="17.25">
      <c r="A26" s="83" t="s">
        <v>190</v>
      </c>
      <c r="B26" s="70">
        <v>133</v>
      </c>
      <c r="C26" s="53">
        <v>85</v>
      </c>
      <c r="D26" s="70">
        <v>128</v>
      </c>
      <c r="E26" s="53">
        <v>85</v>
      </c>
      <c r="F26" s="70">
        <v>125</v>
      </c>
      <c r="G26" s="53">
        <v>88</v>
      </c>
      <c r="H26" s="70">
        <v>127</v>
      </c>
      <c r="I26" s="53">
        <v>88</v>
      </c>
      <c r="J26" s="10">
        <v>130</v>
      </c>
      <c r="K26" s="53">
        <v>106</v>
      </c>
      <c r="L26" s="10">
        <v>132</v>
      </c>
      <c r="M26" s="53">
        <v>109</v>
      </c>
      <c r="N26" s="10">
        <v>125</v>
      </c>
      <c r="O26" s="53">
        <v>122</v>
      </c>
      <c r="P26" s="10">
        <v>115</v>
      </c>
      <c r="Q26" s="53">
        <v>121</v>
      </c>
      <c r="R26" s="10">
        <v>126</v>
      </c>
      <c r="S26" s="53">
        <v>125</v>
      </c>
      <c r="T26" s="10">
        <v>117</v>
      </c>
      <c r="U26" s="53">
        <v>127</v>
      </c>
      <c r="V26" s="10"/>
      <c r="W26" s="53"/>
    </row>
    <row r="27" spans="1:23" s="5" customFormat="1" ht="15">
      <c r="A27" s="83" t="s">
        <v>33</v>
      </c>
      <c r="B27" s="70">
        <v>1069</v>
      </c>
      <c r="C27" s="53">
        <v>112</v>
      </c>
      <c r="D27" s="70">
        <v>1040</v>
      </c>
      <c r="E27" s="53">
        <v>130</v>
      </c>
      <c r="F27" s="70">
        <v>1017</v>
      </c>
      <c r="G27" s="53">
        <v>132</v>
      </c>
      <c r="H27" s="70">
        <v>1044</v>
      </c>
      <c r="I27" s="53">
        <v>134</v>
      </c>
      <c r="J27" s="10">
        <v>1059</v>
      </c>
      <c r="K27" s="53">
        <v>132</v>
      </c>
      <c r="L27" s="10">
        <v>895</v>
      </c>
      <c r="M27" s="53">
        <v>121</v>
      </c>
      <c r="N27" s="10">
        <v>870</v>
      </c>
      <c r="O27" s="53">
        <v>121</v>
      </c>
      <c r="P27" s="10">
        <v>841</v>
      </c>
      <c r="Q27" s="53">
        <v>124</v>
      </c>
      <c r="R27" s="10">
        <v>774</v>
      </c>
      <c r="S27" s="53">
        <v>109</v>
      </c>
      <c r="T27" s="10">
        <v>695</v>
      </c>
      <c r="U27" s="53">
        <v>112</v>
      </c>
      <c r="V27" s="10"/>
      <c r="W27" s="53"/>
    </row>
    <row r="28" spans="1:23" s="5" customFormat="1" ht="15">
      <c r="A28" s="83" t="s">
        <v>34</v>
      </c>
      <c r="B28" s="70">
        <v>143</v>
      </c>
      <c r="C28" s="53">
        <v>48</v>
      </c>
      <c r="D28" s="70">
        <v>138</v>
      </c>
      <c r="E28" s="53">
        <v>54</v>
      </c>
      <c r="F28" s="70">
        <v>133</v>
      </c>
      <c r="G28" s="53">
        <v>62</v>
      </c>
      <c r="H28" s="70">
        <v>124</v>
      </c>
      <c r="I28" s="53">
        <v>70</v>
      </c>
      <c r="J28" s="10">
        <v>113</v>
      </c>
      <c r="K28" s="53">
        <v>79</v>
      </c>
      <c r="L28" s="10">
        <v>118</v>
      </c>
      <c r="M28" s="53">
        <v>85</v>
      </c>
      <c r="N28" s="10">
        <v>117</v>
      </c>
      <c r="O28" s="53">
        <v>97</v>
      </c>
      <c r="P28" s="10">
        <v>122</v>
      </c>
      <c r="Q28" s="53">
        <v>93</v>
      </c>
      <c r="R28" s="10">
        <v>124</v>
      </c>
      <c r="S28" s="53">
        <v>89</v>
      </c>
      <c r="T28" s="10">
        <v>128</v>
      </c>
      <c r="U28" s="53">
        <v>83</v>
      </c>
      <c r="V28" s="10"/>
      <c r="W28" s="53"/>
    </row>
    <row r="29" spans="1:23" s="5" customFormat="1" ht="15">
      <c r="A29" s="83" t="s">
        <v>35</v>
      </c>
      <c r="B29" s="70">
        <v>1315</v>
      </c>
      <c r="C29" s="53">
        <v>1611</v>
      </c>
      <c r="D29" s="70">
        <v>1406</v>
      </c>
      <c r="E29" s="53">
        <v>1596</v>
      </c>
      <c r="F29" s="70">
        <v>1316</v>
      </c>
      <c r="G29" s="53">
        <v>1482</v>
      </c>
      <c r="H29" s="70">
        <v>1330</v>
      </c>
      <c r="I29" s="53">
        <v>1396</v>
      </c>
      <c r="J29" s="10">
        <v>1384</v>
      </c>
      <c r="K29" s="53">
        <v>1460</v>
      </c>
      <c r="L29" s="10">
        <v>1455</v>
      </c>
      <c r="M29" s="53">
        <v>1608</v>
      </c>
      <c r="N29" s="10">
        <v>1555</v>
      </c>
      <c r="O29" s="53">
        <v>1727</v>
      </c>
      <c r="P29" s="10">
        <v>1723</v>
      </c>
      <c r="Q29" s="53">
        <v>1885</v>
      </c>
      <c r="R29" s="10">
        <v>1924</v>
      </c>
      <c r="S29" s="53">
        <v>2158</v>
      </c>
      <c r="T29" s="10">
        <v>2032</v>
      </c>
      <c r="U29" s="53">
        <v>2342</v>
      </c>
      <c r="V29" s="10"/>
      <c r="W29" s="53"/>
    </row>
    <row r="30" spans="1:23" s="5" customFormat="1" ht="15">
      <c r="A30" s="83" t="s">
        <v>36</v>
      </c>
      <c r="B30" s="70">
        <v>573</v>
      </c>
      <c r="C30" s="53">
        <v>103</v>
      </c>
      <c r="D30" s="70">
        <v>542</v>
      </c>
      <c r="E30" s="53">
        <v>91</v>
      </c>
      <c r="F30" s="70">
        <v>567</v>
      </c>
      <c r="G30" s="53">
        <v>101</v>
      </c>
      <c r="H30" s="70">
        <v>578</v>
      </c>
      <c r="I30" s="53">
        <v>90</v>
      </c>
      <c r="J30" s="10">
        <v>621</v>
      </c>
      <c r="K30" s="53">
        <v>96</v>
      </c>
      <c r="L30" s="10">
        <v>608</v>
      </c>
      <c r="M30" s="53">
        <v>110</v>
      </c>
      <c r="N30" s="10">
        <v>596</v>
      </c>
      <c r="O30" s="53">
        <v>111</v>
      </c>
      <c r="P30" s="10">
        <v>649</v>
      </c>
      <c r="Q30" s="53">
        <v>111</v>
      </c>
      <c r="R30" s="10">
        <v>664</v>
      </c>
      <c r="S30" s="53">
        <v>114</v>
      </c>
      <c r="T30" s="10">
        <v>673</v>
      </c>
      <c r="U30" s="53">
        <v>118</v>
      </c>
      <c r="V30" s="10"/>
      <c r="W30" s="53"/>
    </row>
    <row r="31" spans="1:23" s="5" customFormat="1" ht="15">
      <c r="A31" s="85" t="s">
        <v>37</v>
      </c>
      <c r="B31" s="65">
        <v>3077</v>
      </c>
      <c r="C31" s="55">
        <v>2682</v>
      </c>
      <c r="D31" s="65">
        <v>3046</v>
      </c>
      <c r="E31" s="55">
        <v>2619</v>
      </c>
      <c r="F31" s="65">
        <v>3269</v>
      </c>
      <c r="G31" s="55">
        <v>2768</v>
      </c>
      <c r="H31" s="65">
        <v>3261</v>
      </c>
      <c r="I31" s="55">
        <v>2713</v>
      </c>
      <c r="J31" s="66">
        <v>3578</v>
      </c>
      <c r="K31" s="55">
        <v>2979</v>
      </c>
      <c r="L31" s="54">
        <v>3625</v>
      </c>
      <c r="M31" s="55">
        <v>3006</v>
      </c>
      <c r="N31" s="54">
        <v>3657</v>
      </c>
      <c r="O31" s="55">
        <v>3023</v>
      </c>
      <c r="P31" s="54">
        <v>3628</v>
      </c>
      <c r="Q31" s="55">
        <v>2988</v>
      </c>
      <c r="R31" s="54">
        <v>3272</v>
      </c>
      <c r="S31" s="55">
        <v>2667</v>
      </c>
      <c r="T31" s="54">
        <v>2905</v>
      </c>
      <c r="U31" s="55">
        <v>2538</v>
      </c>
      <c r="V31" s="54"/>
      <c r="W31" s="55"/>
    </row>
    <row r="32" spans="1:23" s="5" customFormat="1" ht="18" customHeight="1" thickBot="1">
      <c r="A32" s="86" t="s">
        <v>77</v>
      </c>
      <c r="B32" s="78">
        <v>13180</v>
      </c>
      <c r="C32" s="79">
        <v>10449</v>
      </c>
      <c r="D32" s="78">
        <v>12992</v>
      </c>
      <c r="E32" s="79">
        <v>10259</v>
      </c>
      <c r="F32" s="78">
        <v>12841</v>
      </c>
      <c r="G32" s="79">
        <v>10203</v>
      </c>
      <c r="H32" s="78">
        <v>12689</v>
      </c>
      <c r="I32" s="79">
        <v>9855</v>
      </c>
      <c r="J32" s="73">
        <v>13278</v>
      </c>
      <c r="K32" s="57">
        <v>10376</v>
      </c>
      <c r="L32" s="56">
        <v>13316</v>
      </c>
      <c r="M32" s="57">
        <v>10613</v>
      </c>
      <c r="N32" s="56">
        <v>13423</v>
      </c>
      <c r="O32" s="57">
        <v>10924</v>
      </c>
      <c r="P32" s="56">
        <v>13698</v>
      </c>
      <c r="Q32" s="57">
        <v>11298</v>
      </c>
      <c r="R32" s="56">
        <v>13842</v>
      </c>
      <c r="S32" s="57">
        <v>11521</v>
      </c>
      <c r="T32" s="56">
        <f>SUM(T7:T31)</f>
        <v>13615</v>
      </c>
      <c r="U32" s="57">
        <f>SUM(U7:U31)</f>
        <v>11683</v>
      </c>
      <c r="V32" s="56"/>
      <c r="W32" s="57"/>
    </row>
    <row r="33" spans="1:23" s="5" customFormat="1" ht="15">
      <c r="A33" s="58"/>
      <c r="C33" s="38"/>
      <c r="E33" s="38"/>
      <c r="G33" s="38"/>
      <c r="I33" s="38"/>
      <c r="K33" s="38"/>
      <c r="M33" s="38"/>
      <c r="O33" s="38"/>
      <c r="Q33" s="38"/>
      <c r="S33" s="38"/>
      <c r="U33" s="38"/>
      <c r="W33" s="38"/>
    </row>
    <row r="34" s="5" customFormat="1" ht="15">
      <c r="A34" s="59"/>
    </row>
    <row r="35" s="5" customFormat="1" ht="15.75" thickBot="1">
      <c r="A35" s="60"/>
    </row>
    <row r="36" spans="1:23" s="5" customFormat="1" ht="15">
      <c r="A36" s="89" t="s">
        <v>10</v>
      </c>
      <c r="B36" s="74" t="s">
        <v>0</v>
      </c>
      <c r="C36" s="75"/>
      <c r="D36" s="74" t="s">
        <v>1</v>
      </c>
      <c r="E36" s="75"/>
      <c r="F36" s="74" t="s">
        <v>2</v>
      </c>
      <c r="G36" s="75"/>
      <c r="H36" s="74" t="s">
        <v>3</v>
      </c>
      <c r="I36" s="75"/>
      <c r="J36" s="74" t="s">
        <v>8</v>
      </c>
      <c r="K36" s="75"/>
      <c r="L36" s="74" t="s">
        <v>13</v>
      </c>
      <c r="M36" s="75"/>
      <c r="N36" s="74" t="s">
        <v>14</v>
      </c>
      <c r="O36" s="75"/>
      <c r="P36" s="74" t="s">
        <v>15</v>
      </c>
      <c r="Q36" s="75"/>
      <c r="R36" s="74" t="s">
        <v>19</v>
      </c>
      <c r="S36" s="75"/>
      <c r="T36" s="74" t="s">
        <v>20</v>
      </c>
      <c r="U36" s="75"/>
      <c r="V36" s="61" t="s">
        <v>76</v>
      </c>
      <c r="W36" s="45"/>
    </row>
    <row r="37" spans="1:23" s="5" customFormat="1" ht="15.75" thickBot="1">
      <c r="A37" s="90"/>
      <c r="B37" s="76" t="s">
        <v>74</v>
      </c>
      <c r="C37" s="77" t="s">
        <v>75</v>
      </c>
      <c r="D37" s="76" t="s">
        <v>74</v>
      </c>
      <c r="E37" s="77" t="s">
        <v>75</v>
      </c>
      <c r="F37" s="76" t="s">
        <v>74</v>
      </c>
      <c r="G37" s="77" t="s">
        <v>75</v>
      </c>
      <c r="H37" s="76" t="s">
        <v>74</v>
      </c>
      <c r="I37" s="77" t="s">
        <v>75</v>
      </c>
      <c r="J37" s="76" t="s">
        <v>74</v>
      </c>
      <c r="K37" s="77" t="s">
        <v>75</v>
      </c>
      <c r="L37" s="76" t="s">
        <v>74</v>
      </c>
      <c r="M37" s="77" t="s">
        <v>75</v>
      </c>
      <c r="N37" s="76" t="s">
        <v>74</v>
      </c>
      <c r="O37" s="77" t="s">
        <v>75</v>
      </c>
      <c r="P37" s="76" t="s">
        <v>74</v>
      </c>
      <c r="Q37" s="77" t="s">
        <v>75</v>
      </c>
      <c r="R37" s="76" t="s">
        <v>74</v>
      </c>
      <c r="S37" s="77" t="s">
        <v>75</v>
      </c>
      <c r="T37" s="76" t="s">
        <v>74</v>
      </c>
      <c r="U37" s="77" t="s">
        <v>75</v>
      </c>
      <c r="V37" s="62" t="s">
        <v>74</v>
      </c>
      <c r="W37" s="50" t="s">
        <v>75</v>
      </c>
    </row>
    <row r="38" spans="1:23" s="5" customFormat="1" ht="15.75" thickTop="1">
      <c r="A38" s="63" t="s">
        <v>25</v>
      </c>
      <c r="B38" s="70">
        <v>1976</v>
      </c>
      <c r="C38" s="52">
        <v>1215</v>
      </c>
      <c r="D38" s="70">
        <v>1942</v>
      </c>
      <c r="E38" s="52">
        <v>1126</v>
      </c>
      <c r="F38" s="70">
        <v>1686</v>
      </c>
      <c r="G38" s="52">
        <v>878</v>
      </c>
      <c r="H38" s="70">
        <v>2048</v>
      </c>
      <c r="I38" s="52">
        <v>993</v>
      </c>
      <c r="J38" s="70">
        <v>2463</v>
      </c>
      <c r="K38" s="52">
        <v>1226</v>
      </c>
      <c r="L38" s="70">
        <v>2593</v>
      </c>
      <c r="M38" s="52">
        <v>1235</v>
      </c>
      <c r="N38" s="70">
        <v>2683</v>
      </c>
      <c r="O38" s="52">
        <v>1310</v>
      </c>
      <c r="P38" s="70">
        <v>2929</v>
      </c>
      <c r="Q38" s="52">
        <v>1317</v>
      </c>
      <c r="R38" s="70">
        <v>2467</v>
      </c>
      <c r="S38" s="52">
        <v>1475</v>
      </c>
      <c r="T38" s="70">
        <v>2584</v>
      </c>
      <c r="U38" s="52">
        <v>1476</v>
      </c>
      <c r="V38" s="10"/>
      <c r="W38" s="52"/>
    </row>
    <row r="39" spans="1:23" s="5" customFormat="1" ht="15">
      <c r="A39" s="63" t="s">
        <v>49</v>
      </c>
      <c r="B39" s="91" t="s">
        <v>9</v>
      </c>
      <c r="C39" s="64" t="s">
        <v>9</v>
      </c>
      <c r="D39" s="91" t="s">
        <v>9</v>
      </c>
      <c r="E39" s="64" t="s">
        <v>9</v>
      </c>
      <c r="F39" s="91" t="s">
        <v>9</v>
      </c>
      <c r="G39" s="64" t="s">
        <v>9</v>
      </c>
      <c r="H39" s="91">
        <v>76</v>
      </c>
      <c r="I39" s="64">
        <v>71</v>
      </c>
      <c r="J39" s="91">
        <v>180</v>
      </c>
      <c r="K39" s="64">
        <v>144</v>
      </c>
      <c r="L39" s="91">
        <v>267</v>
      </c>
      <c r="M39" s="64">
        <v>278</v>
      </c>
      <c r="N39" s="91">
        <v>392</v>
      </c>
      <c r="O39" s="64">
        <v>384</v>
      </c>
      <c r="P39" s="91">
        <v>431</v>
      </c>
      <c r="Q39" s="64">
        <v>432</v>
      </c>
      <c r="R39" s="91">
        <v>299</v>
      </c>
      <c r="S39" s="64">
        <v>277</v>
      </c>
      <c r="T39" s="91">
        <v>373</v>
      </c>
      <c r="U39" s="64">
        <v>394</v>
      </c>
      <c r="V39" s="10"/>
      <c r="W39" s="53"/>
    </row>
    <row r="40" spans="1:23" s="5" customFormat="1" ht="15">
      <c r="A40" s="63" t="s">
        <v>50</v>
      </c>
      <c r="B40" s="70">
        <v>966</v>
      </c>
      <c r="C40" s="53">
        <v>287</v>
      </c>
      <c r="D40" s="70">
        <v>1030</v>
      </c>
      <c r="E40" s="53">
        <v>314</v>
      </c>
      <c r="F40" s="70">
        <v>1012</v>
      </c>
      <c r="G40" s="53">
        <v>321</v>
      </c>
      <c r="H40" s="70">
        <v>812</v>
      </c>
      <c r="I40" s="53">
        <v>292</v>
      </c>
      <c r="J40" s="70">
        <v>637</v>
      </c>
      <c r="K40" s="53">
        <v>242</v>
      </c>
      <c r="L40" s="70">
        <v>515</v>
      </c>
      <c r="M40" s="53">
        <v>183</v>
      </c>
      <c r="N40" s="70">
        <v>402</v>
      </c>
      <c r="O40" s="53">
        <v>175</v>
      </c>
      <c r="P40" s="70">
        <v>363</v>
      </c>
      <c r="Q40" s="53">
        <v>139</v>
      </c>
      <c r="R40" s="70">
        <v>1327</v>
      </c>
      <c r="S40" s="53">
        <v>389</v>
      </c>
      <c r="T40" s="70">
        <v>1304</v>
      </c>
      <c r="U40" s="53">
        <v>398</v>
      </c>
      <c r="V40" s="10"/>
      <c r="W40" s="53"/>
    </row>
    <row r="41" spans="1:23" s="5" customFormat="1" ht="15">
      <c r="A41" s="63" t="s">
        <v>51</v>
      </c>
      <c r="B41" s="70">
        <v>0</v>
      </c>
      <c r="C41" s="53">
        <v>0</v>
      </c>
      <c r="D41" s="70">
        <v>0</v>
      </c>
      <c r="E41" s="53">
        <v>0</v>
      </c>
      <c r="F41" s="70">
        <v>0</v>
      </c>
      <c r="G41" s="53">
        <v>0</v>
      </c>
      <c r="H41" s="70">
        <v>0</v>
      </c>
      <c r="I41" s="53">
        <v>0</v>
      </c>
      <c r="J41" s="70">
        <v>0</v>
      </c>
      <c r="K41" s="53">
        <v>0</v>
      </c>
      <c r="L41" s="70">
        <v>0</v>
      </c>
      <c r="M41" s="53">
        <v>0</v>
      </c>
      <c r="N41" s="70">
        <v>0</v>
      </c>
      <c r="O41" s="53">
        <v>0</v>
      </c>
      <c r="P41" s="70">
        <v>0</v>
      </c>
      <c r="Q41" s="53">
        <v>0</v>
      </c>
      <c r="R41" s="70">
        <v>96</v>
      </c>
      <c r="S41" s="53">
        <v>56</v>
      </c>
      <c r="T41" s="70">
        <v>176</v>
      </c>
      <c r="U41" s="53">
        <v>133</v>
      </c>
      <c r="V41" s="10"/>
      <c r="W41" s="53"/>
    </row>
    <row r="42" spans="1:23" s="5" customFormat="1" ht="15">
      <c r="A42" s="63" t="s">
        <v>35</v>
      </c>
      <c r="B42" s="70">
        <v>476</v>
      </c>
      <c r="C42" s="53">
        <v>357</v>
      </c>
      <c r="D42" s="70">
        <v>437</v>
      </c>
      <c r="E42" s="53">
        <v>342</v>
      </c>
      <c r="F42" s="70">
        <v>387</v>
      </c>
      <c r="G42" s="53">
        <v>303</v>
      </c>
      <c r="H42" s="70">
        <v>551</v>
      </c>
      <c r="I42" s="53">
        <v>442</v>
      </c>
      <c r="J42" s="70">
        <v>567</v>
      </c>
      <c r="K42" s="53">
        <v>480</v>
      </c>
      <c r="L42" s="70">
        <v>645</v>
      </c>
      <c r="M42" s="53">
        <v>526</v>
      </c>
      <c r="N42" s="70">
        <v>726</v>
      </c>
      <c r="O42" s="53">
        <v>602</v>
      </c>
      <c r="P42" s="70">
        <v>760</v>
      </c>
      <c r="Q42" s="53">
        <v>631</v>
      </c>
      <c r="R42" s="70">
        <v>746</v>
      </c>
      <c r="S42" s="53">
        <v>638</v>
      </c>
      <c r="T42" s="70">
        <v>836</v>
      </c>
      <c r="U42" s="53">
        <v>667</v>
      </c>
      <c r="V42" s="10"/>
      <c r="W42" s="53"/>
    </row>
    <row r="43" spans="1:23" s="5" customFormat="1" ht="15">
      <c r="A43" s="63" t="s">
        <v>52</v>
      </c>
      <c r="B43" s="70">
        <v>2253</v>
      </c>
      <c r="C43" s="53">
        <v>1441</v>
      </c>
      <c r="D43" s="70">
        <v>2491</v>
      </c>
      <c r="E43" s="53">
        <v>1659</v>
      </c>
      <c r="F43" s="70">
        <v>2499</v>
      </c>
      <c r="G43" s="53">
        <v>1760</v>
      </c>
      <c r="H43" s="70">
        <v>2187</v>
      </c>
      <c r="I43" s="53">
        <v>1564</v>
      </c>
      <c r="J43" s="70">
        <v>1805</v>
      </c>
      <c r="K43" s="53">
        <v>1255</v>
      </c>
      <c r="L43" s="70">
        <v>1819</v>
      </c>
      <c r="M43" s="53">
        <v>1110</v>
      </c>
      <c r="N43" s="70">
        <v>1779</v>
      </c>
      <c r="O43" s="53">
        <v>1064</v>
      </c>
      <c r="P43" s="70">
        <v>1782</v>
      </c>
      <c r="Q43" s="53">
        <v>921</v>
      </c>
      <c r="R43" s="70">
        <v>1220</v>
      </c>
      <c r="S43" s="53">
        <v>683</v>
      </c>
      <c r="T43" s="70">
        <v>664</v>
      </c>
      <c r="U43" s="53">
        <v>424</v>
      </c>
      <c r="V43" s="10"/>
      <c r="W43" s="53"/>
    </row>
    <row r="44" spans="1:23" s="5" customFormat="1" ht="15">
      <c r="A44" s="63" t="s">
        <v>53</v>
      </c>
      <c r="B44" s="71">
        <v>0</v>
      </c>
      <c r="C44" s="72"/>
      <c r="D44" s="71">
        <v>0</v>
      </c>
      <c r="E44" s="72"/>
      <c r="F44" s="71">
        <v>0</v>
      </c>
      <c r="G44" s="72"/>
      <c r="H44" s="71">
        <v>0</v>
      </c>
      <c r="I44" s="72"/>
      <c r="J44" s="71">
        <v>0</v>
      </c>
      <c r="K44" s="72"/>
      <c r="L44" s="71">
        <v>0</v>
      </c>
      <c r="M44" s="72"/>
      <c r="N44" s="71">
        <v>0</v>
      </c>
      <c r="O44" s="72"/>
      <c r="P44" s="71">
        <v>0</v>
      </c>
      <c r="Q44" s="72"/>
      <c r="R44" s="71">
        <v>227</v>
      </c>
      <c r="S44" s="72"/>
      <c r="T44" s="71">
        <v>209</v>
      </c>
      <c r="U44" s="72"/>
      <c r="V44" s="66"/>
      <c r="W44" s="55"/>
    </row>
    <row r="45" spans="1:24" s="5" customFormat="1" ht="18" customHeight="1" thickBot="1">
      <c r="A45" s="86" t="s">
        <v>78</v>
      </c>
      <c r="B45" s="78">
        <v>5671</v>
      </c>
      <c r="C45" s="79">
        <v>3300</v>
      </c>
      <c r="D45" s="78">
        <v>5900</v>
      </c>
      <c r="E45" s="79">
        <v>3441</v>
      </c>
      <c r="F45" s="78">
        <v>5584</v>
      </c>
      <c r="G45" s="79">
        <v>3262</v>
      </c>
      <c r="H45" s="78">
        <v>5674</v>
      </c>
      <c r="I45" s="79">
        <v>3362</v>
      </c>
      <c r="J45" s="78">
        <v>5652</v>
      </c>
      <c r="K45" s="79">
        <v>3347</v>
      </c>
      <c r="L45" s="78">
        <v>5839</v>
      </c>
      <c r="M45" s="79">
        <v>3332</v>
      </c>
      <c r="N45" s="78">
        <v>5982</v>
      </c>
      <c r="O45" s="79">
        <v>3535</v>
      </c>
      <c r="P45" s="78">
        <v>6265</v>
      </c>
      <c r="Q45" s="79">
        <v>3440</v>
      </c>
      <c r="R45" s="78">
        <v>6382</v>
      </c>
      <c r="S45" s="79">
        <v>3518</v>
      </c>
      <c r="T45" s="78">
        <v>6146</v>
      </c>
      <c r="U45" s="79">
        <v>3492</v>
      </c>
      <c r="V45" s="56"/>
      <c r="W45" s="57"/>
      <c r="X45" s="38"/>
    </row>
    <row r="46" s="5" customFormat="1" ht="15">
      <c r="A46" s="59"/>
    </row>
    <row r="47" s="5" customFormat="1" ht="15"/>
    <row r="48" s="5" customFormat="1" ht="15.75" thickBot="1">
      <c r="A48" s="4"/>
    </row>
    <row r="49" spans="1:23" s="5" customFormat="1" ht="15">
      <c r="A49" s="89" t="s">
        <v>11</v>
      </c>
      <c r="B49" s="74" t="s">
        <v>0</v>
      </c>
      <c r="C49" s="75"/>
      <c r="D49" s="74" t="s">
        <v>1</v>
      </c>
      <c r="E49" s="75"/>
      <c r="F49" s="74" t="s">
        <v>2</v>
      </c>
      <c r="G49" s="75"/>
      <c r="H49" s="74" t="s">
        <v>3</v>
      </c>
      <c r="I49" s="75"/>
      <c r="J49" s="74" t="s">
        <v>8</v>
      </c>
      <c r="K49" s="75"/>
      <c r="L49" s="74" t="s">
        <v>13</v>
      </c>
      <c r="M49" s="75"/>
      <c r="N49" s="74" t="s">
        <v>14</v>
      </c>
      <c r="O49" s="75"/>
      <c r="P49" s="74" t="s">
        <v>15</v>
      </c>
      <c r="Q49" s="75"/>
      <c r="R49" s="74" t="s">
        <v>19</v>
      </c>
      <c r="S49" s="75"/>
      <c r="T49" s="74" t="s">
        <v>20</v>
      </c>
      <c r="U49" s="75"/>
      <c r="V49" s="44" t="s">
        <v>76</v>
      </c>
      <c r="W49" s="45"/>
    </row>
    <row r="50" spans="1:23" s="5" customFormat="1" ht="15.75" thickBot="1">
      <c r="A50" s="90"/>
      <c r="B50" s="76" t="s">
        <v>74</v>
      </c>
      <c r="C50" s="77" t="s">
        <v>75</v>
      </c>
      <c r="D50" s="76" t="s">
        <v>74</v>
      </c>
      <c r="E50" s="77" t="s">
        <v>75</v>
      </c>
      <c r="F50" s="76" t="s">
        <v>74</v>
      </c>
      <c r="G50" s="77" t="s">
        <v>75</v>
      </c>
      <c r="H50" s="76" t="s">
        <v>74</v>
      </c>
      <c r="I50" s="77" t="s">
        <v>75</v>
      </c>
      <c r="J50" s="76" t="s">
        <v>74</v>
      </c>
      <c r="K50" s="77" t="s">
        <v>75</v>
      </c>
      <c r="L50" s="76" t="s">
        <v>74</v>
      </c>
      <c r="M50" s="77" t="s">
        <v>75</v>
      </c>
      <c r="N50" s="76" t="s">
        <v>74</v>
      </c>
      <c r="O50" s="77" t="s">
        <v>75</v>
      </c>
      <c r="P50" s="76" t="s">
        <v>74</v>
      </c>
      <c r="Q50" s="77" t="s">
        <v>75</v>
      </c>
      <c r="R50" s="76" t="s">
        <v>74</v>
      </c>
      <c r="S50" s="77" t="s">
        <v>75</v>
      </c>
      <c r="T50" s="76" t="s">
        <v>74</v>
      </c>
      <c r="U50" s="77" t="s">
        <v>75</v>
      </c>
      <c r="V50" s="49" t="s">
        <v>74</v>
      </c>
      <c r="W50" s="50" t="s">
        <v>75</v>
      </c>
    </row>
    <row r="51" spans="1:23" s="5" customFormat="1" ht="15.75" thickTop="1">
      <c r="A51" s="63" t="s">
        <v>25</v>
      </c>
      <c r="B51" s="70">
        <v>848</v>
      </c>
      <c r="C51" s="52">
        <v>446</v>
      </c>
      <c r="D51" s="70">
        <v>840</v>
      </c>
      <c r="E51" s="52">
        <v>409</v>
      </c>
      <c r="F51" s="70">
        <v>832</v>
      </c>
      <c r="G51" s="52">
        <v>406</v>
      </c>
      <c r="H51" s="70">
        <v>794</v>
      </c>
      <c r="I51" s="52">
        <v>407</v>
      </c>
      <c r="J51" s="70">
        <v>814</v>
      </c>
      <c r="K51" s="52">
        <v>340</v>
      </c>
      <c r="L51" s="70">
        <v>851</v>
      </c>
      <c r="M51" s="52">
        <v>351</v>
      </c>
      <c r="N51" s="70">
        <v>742</v>
      </c>
      <c r="O51" s="52">
        <v>340</v>
      </c>
      <c r="P51" s="70">
        <v>693</v>
      </c>
      <c r="Q51" s="52">
        <v>327</v>
      </c>
      <c r="R51" s="70">
        <v>663</v>
      </c>
      <c r="S51" s="52">
        <v>313</v>
      </c>
      <c r="T51" s="70">
        <v>654</v>
      </c>
      <c r="U51" s="52">
        <v>286</v>
      </c>
      <c r="V51" s="10"/>
      <c r="W51" s="52"/>
    </row>
    <row r="52" spans="1:23" s="5" customFormat="1" ht="15">
      <c r="A52" s="63" t="s">
        <v>35</v>
      </c>
      <c r="B52" s="91">
        <v>343</v>
      </c>
      <c r="C52" s="64">
        <v>271</v>
      </c>
      <c r="D52" s="91">
        <v>320</v>
      </c>
      <c r="E52" s="64">
        <v>271</v>
      </c>
      <c r="F52" s="91">
        <v>323</v>
      </c>
      <c r="G52" s="64">
        <v>247</v>
      </c>
      <c r="H52" s="91">
        <v>317</v>
      </c>
      <c r="I52" s="64">
        <v>267</v>
      </c>
      <c r="J52" s="91">
        <v>324</v>
      </c>
      <c r="K52" s="64">
        <v>299</v>
      </c>
      <c r="L52" s="91">
        <v>304</v>
      </c>
      <c r="M52" s="64">
        <v>279</v>
      </c>
      <c r="N52" s="91">
        <v>304</v>
      </c>
      <c r="O52" s="64">
        <v>281</v>
      </c>
      <c r="P52" s="91">
        <v>277</v>
      </c>
      <c r="Q52" s="64">
        <v>253</v>
      </c>
      <c r="R52" s="91">
        <v>284</v>
      </c>
      <c r="S52" s="64">
        <v>248</v>
      </c>
      <c r="T52" s="91">
        <v>281</v>
      </c>
      <c r="U52" s="64">
        <v>265</v>
      </c>
      <c r="V52" s="16"/>
      <c r="W52" s="64"/>
    </row>
    <row r="53" spans="1:23" s="5" customFormat="1" ht="15">
      <c r="A53" s="63" t="s">
        <v>50</v>
      </c>
      <c r="B53" s="70">
        <v>432</v>
      </c>
      <c r="C53" s="53">
        <v>112</v>
      </c>
      <c r="D53" s="70">
        <v>327</v>
      </c>
      <c r="E53" s="53">
        <v>93</v>
      </c>
      <c r="F53" s="70">
        <v>310</v>
      </c>
      <c r="G53" s="53">
        <v>115</v>
      </c>
      <c r="H53" s="70">
        <v>281</v>
      </c>
      <c r="I53" s="53">
        <v>142</v>
      </c>
      <c r="J53" s="70">
        <v>311</v>
      </c>
      <c r="K53" s="53">
        <v>185</v>
      </c>
      <c r="L53" s="70">
        <v>243</v>
      </c>
      <c r="M53" s="53">
        <v>147</v>
      </c>
      <c r="N53" s="70">
        <v>266</v>
      </c>
      <c r="O53" s="53">
        <v>136</v>
      </c>
      <c r="P53" s="70">
        <v>233</v>
      </c>
      <c r="Q53" s="53">
        <v>124</v>
      </c>
      <c r="R53" s="70">
        <v>230</v>
      </c>
      <c r="S53" s="53">
        <v>114</v>
      </c>
      <c r="T53" s="70">
        <v>176</v>
      </c>
      <c r="U53" s="53">
        <v>117</v>
      </c>
      <c r="V53" s="10"/>
      <c r="W53" s="53"/>
    </row>
    <row r="54" spans="1:23" s="5" customFormat="1" ht="15">
      <c r="A54" s="63" t="s">
        <v>55</v>
      </c>
      <c r="B54" s="70">
        <v>74</v>
      </c>
      <c r="C54" s="53">
        <v>40</v>
      </c>
      <c r="D54" s="70">
        <v>69</v>
      </c>
      <c r="E54" s="53">
        <v>61</v>
      </c>
      <c r="F54" s="70">
        <v>79</v>
      </c>
      <c r="G54" s="53">
        <v>64</v>
      </c>
      <c r="H54" s="70">
        <v>65</v>
      </c>
      <c r="I54" s="53">
        <v>63</v>
      </c>
      <c r="J54" s="70">
        <v>65</v>
      </c>
      <c r="K54" s="53">
        <v>57</v>
      </c>
      <c r="L54" s="70">
        <v>69</v>
      </c>
      <c r="M54" s="53">
        <v>69</v>
      </c>
      <c r="N54" s="70">
        <v>56</v>
      </c>
      <c r="O54" s="53">
        <v>69</v>
      </c>
      <c r="P54" s="70">
        <v>58</v>
      </c>
      <c r="Q54" s="53">
        <v>76</v>
      </c>
      <c r="R54" s="70">
        <v>65</v>
      </c>
      <c r="S54" s="53">
        <v>79</v>
      </c>
      <c r="T54" s="70">
        <v>74</v>
      </c>
      <c r="U54" s="53">
        <v>67</v>
      </c>
      <c r="V54" s="10"/>
      <c r="W54" s="53"/>
    </row>
    <row r="55" spans="1:23" s="5" customFormat="1" ht="15">
      <c r="A55" s="63" t="s">
        <v>56</v>
      </c>
      <c r="B55" s="70">
        <v>37</v>
      </c>
      <c r="C55" s="53">
        <v>8</v>
      </c>
      <c r="D55" s="70">
        <v>27</v>
      </c>
      <c r="E55" s="53">
        <v>9</v>
      </c>
      <c r="F55" s="70">
        <v>22</v>
      </c>
      <c r="G55" s="53">
        <v>6</v>
      </c>
      <c r="H55" s="70">
        <v>19</v>
      </c>
      <c r="I55" s="53">
        <v>5</v>
      </c>
      <c r="J55" s="70">
        <v>10</v>
      </c>
      <c r="K55" s="53">
        <v>3</v>
      </c>
      <c r="L55" s="70">
        <v>5</v>
      </c>
      <c r="M55" s="53">
        <v>2</v>
      </c>
      <c r="N55" s="70">
        <v>2</v>
      </c>
      <c r="O55" s="53">
        <v>1</v>
      </c>
      <c r="P55" s="70">
        <v>2</v>
      </c>
      <c r="Q55" s="53">
        <v>1</v>
      </c>
      <c r="R55" s="70">
        <v>0</v>
      </c>
      <c r="S55" s="53">
        <v>0</v>
      </c>
      <c r="T55" s="70">
        <v>0</v>
      </c>
      <c r="U55" s="53">
        <v>0</v>
      </c>
      <c r="V55" s="10"/>
      <c r="W55" s="53"/>
    </row>
    <row r="56" spans="1:23" s="5" customFormat="1" ht="15">
      <c r="A56" s="63" t="s">
        <v>57</v>
      </c>
      <c r="B56" s="70">
        <v>217</v>
      </c>
      <c r="C56" s="53">
        <v>137</v>
      </c>
      <c r="D56" s="70">
        <v>161</v>
      </c>
      <c r="E56" s="53">
        <v>109</v>
      </c>
      <c r="F56" s="70">
        <v>76</v>
      </c>
      <c r="G56" s="53">
        <v>77</v>
      </c>
      <c r="H56" s="70">
        <v>45</v>
      </c>
      <c r="I56" s="53">
        <v>39</v>
      </c>
      <c r="J56" s="70">
        <v>29</v>
      </c>
      <c r="K56" s="53">
        <v>24</v>
      </c>
      <c r="L56" s="70">
        <v>24</v>
      </c>
      <c r="M56" s="53">
        <v>19</v>
      </c>
      <c r="N56" s="70">
        <v>6</v>
      </c>
      <c r="O56" s="53">
        <v>5</v>
      </c>
      <c r="P56" s="70">
        <v>0</v>
      </c>
      <c r="Q56" s="53">
        <v>0</v>
      </c>
      <c r="R56" s="70">
        <v>0</v>
      </c>
      <c r="S56" s="53">
        <v>0</v>
      </c>
      <c r="T56" s="70">
        <v>0</v>
      </c>
      <c r="U56" s="53">
        <v>0</v>
      </c>
      <c r="V56" s="10"/>
      <c r="W56" s="53"/>
    </row>
    <row r="57" spans="1:23" s="5" customFormat="1" ht="15">
      <c r="A57" s="63" t="s">
        <v>58</v>
      </c>
      <c r="B57" s="70">
        <v>397</v>
      </c>
      <c r="C57" s="53">
        <v>39</v>
      </c>
      <c r="D57" s="70">
        <v>457</v>
      </c>
      <c r="E57" s="53">
        <v>38</v>
      </c>
      <c r="F57" s="70">
        <v>486</v>
      </c>
      <c r="G57" s="53">
        <v>43</v>
      </c>
      <c r="H57" s="70">
        <v>500</v>
      </c>
      <c r="I57" s="53">
        <v>40</v>
      </c>
      <c r="J57" s="70">
        <v>531</v>
      </c>
      <c r="K57" s="53">
        <v>49</v>
      </c>
      <c r="L57" s="70">
        <v>615</v>
      </c>
      <c r="M57" s="53">
        <v>54</v>
      </c>
      <c r="N57" s="70">
        <v>637</v>
      </c>
      <c r="O57" s="53">
        <v>56</v>
      </c>
      <c r="P57" s="70">
        <v>637</v>
      </c>
      <c r="Q57" s="53">
        <v>53</v>
      </c>
      <c r="R57" s="70">
        <v>677</v>
      </c>
      <c r="S57" s="53">
        <v>65</v>
      </c>
      <c r="T57" s="70">
        <v>669</v>
      </c>
      <c r="U57" s="53">
        <v>82</v>
      </c>
      <c r="V57" s="10"/>
      <c r="W57" s="53"/>
    </row>
    <row r="58" spans="1:23" s="5" customFormat="1" ht="15">
      <c r="A58" s="67" t="s">
        <v>80</v>
      </c>
      <c r="B58" s="65">
        <v>0</v>
      </c>
      <c r="C58" s="55">
        <v>0</v>
      </c>
      <c r="D58" s="65">
        <v>0</v>
      </c>
      <c r="E58" s="55">
        <v>0</v>
      </c>
      <c r="F58" s="65">
        <v>0</v>
      </c>
      <c r="G58" s="55">
        <v>0</v>
      </c>
      <c r="H58" s="65">
        <v>0</v>
      </c>
      <c r="I58" s="55">
        <v>0</v>
      </c>
      <c r="J58" s="65">
        <v>0</v>
      </c>
      <c r="K58" s="55">
        <v>0</v>
      </c>
      <c r="L58" s="65">
        <v>0</v>
      </c>
      <c r="M58" s="55">
        <v>0</v>
      </c>
      <c r="N58" s="65">
        <v>0</v>
      </c>
      <c r="O58" s="55">
        <v>0</v>
      </c>
      <c r="P58" s="65">
        <v>0</v>
      </c>
      <c r="Q58" s="55">
        <v>0</v>
      </c>
      <c r="R58" s="65">
        <v>1</v>
      </c>
      <c r="S58" s="55">
        <v>0</v>
      </c>
      <c r="T58" s="65">
        <v>0</v>
      </c>
      <c r="U58" s="55">
        <v>0</v>
      </c>
      <c r="V58" s="66"/>
      <c r="W58" s="55"/>
    </row>
    <row r="59" spans="1:24" s="5" customFormat="1" ht="18" customHeight="1" thickBot="1">
      <c r="A59" s="86" t="s">
        <v>79</v>
      </c>
      <c r="B59" s="78">
        <v>2348</v>
      </c>
      <c r="C59" s="92">
        <v>1053</v>
      </c>
      <c r="D59" s="78">
        <v>2201</v>
      </c>
      <c r="E59" s="92">
        <v>990</v>
      </c>
      <c r="F59" s="78">
        <v>2128</v>
      </c>
      <c r="G59" s="92">
        <v>958</v>
      </c>
      <c r="H59" s="78">
        <v>2021</v>
      </c>
      <c r="I59" s="92">
        <v>963</v>
      </c>
      <c r="J59" s="78">
        <v>2084</v>
      </c>
      <c r="K59" s="92">
        <v>957</v>
      </c>
      <c r="L59" s="78">
        <v>2111</v>
      </c>
      <c r="M59" s="92">
        <v>921</v>
      </c>
      <c r="N59" s="78">
        <v>2013</v>
      </c>
      <c r="O59" s="92">
        <v>888</v>
      </c>
      <c r="P59" s="78">
        <v>1900</v>
      </c>
      <c r="Q59" s="92">
        <v>834</v>
      </c>
      <c r="R59" s="78">
        <v>1920</v>
      </c>
      <c r="S59" s="92">
        <v>819</v>
      </c>
      <c r="T59" s="78">
        <f>SUM(T51:T58)</f>
        <v>1854</v>
      </c>
      <c r="U59" s="92">
        <f>SUM(U51:U58)</f>
        <v>817</v>
      </c>
      <c r="V59" s="56">
        <v>0</v>
      </c>
      <c r="W59" s="68">
        <v>0</v>
      </c>
      <c r="X59" s="38"/>
    </row>
    <row r="60" s="5" customFormat="1" ht="15"/>
    <row r="61" s="5" customFormat="1" ht="15.75" thickBot="1">
      <c r="A61" s="4"/>
    </row>
    <row r="62" spans="1:23" s="5" customFormat="1" ht="15">
      <c r="A62" s="89" t="s">
        <v>60</v>
      </c>
      <c r="B62" s="74" t="s">
        <v>0</v>
      </c>
      <c r="C62" s="75"/>
      <c r="D62" s="74" t="s">
        <v>1</v>
      </c>
      <c r="E62" s="75"/>
      <c r="F62" s="74" t="s">
        <v>2</v>
      </c>
      <c r="G62" s="75"/>
      <c r="H62" s="74" t="s">
        <v>3</v>
      </c>
      <c r="I62" s="75"/>
      <c r="J62" s="74" t="s">
        <v>8</v>
      </c>
      <c r="K62" s="75"/>
      <c r="L62" s="74" t="s">
        <v>13</v>
      </c>
      <c r="M62" s="75"/>
      <c r="N62" s="74" t="s">
        <v>14</v>
      </c>
      <c r="O62" s="75"/>
      <c r="P62" s="74" t="s">
        <v>15</v>
      </c>
      <c r="Q62" s="75"/>
      <c r="R62" s="74" t="s">
        <v>19</v>
      </c>
      <c r="S62" s="75"/>
      <c r="T62" s="74" t="s">
        <v>20</v>
      </c>
      <c r="U62" s="75"/>
      <c r="V62" s="61" t="s">
        <v>76</v>
      </c>
      <c r="W62" s="45"/>
    </row>
    <row r="63" spans="1:23" s="5" customFormat="1" ht="15.75" thickBot="1">
      <c r="A63" s="90"/>
      <c r="B63" s="76" t="s">
        <v>74</v>
      </c>
      <c r="C63" s="77" t="s">
        <v>75</v>
      </c>
      <c r="D63" s="76" t="s">
        <v>74</v>
      </c>
      <c r="E63" s="77" t="s">
        <v>75</v>
      </c>
      <c r="F63" s="76" t="s">
        <v>74</v>
      </c>
      <c r="G63" s="77" t="s">
        <v>75</v>
      </c>
      <c r="H63" s="76" t="s">
        <v>74</v>
      </c>
      <c r="I63" s="77" t="s">
        <v>75</v>
      </c>
      <c r="J63" s="76" t="s">
        <v>74</v>
      </c>
      <c r="K63" s="77" t="s">
        <v>75</v>
      </c>
      <c r="L63" s="76" t="s">
        <v>74</v>
      </c>
      <c r="M63" s="77" t="s">
        <v>75</v>
      </c>
      <c r="N63" s="76" t="s">
        <v>74</v>
      </c>
      <c r="O63" s="77" t="s">
        <v>75</v>
      </c>
      <c r="P63" s="76" t="s">
        <v>74</v>
      </c>
      <c r="Q63" s="77" t="s">
        <v>75</v>
      </c>
      <c r="R63" s="76" t="s">
        <v>74</v>
      </c>
      <c r="S63" s="77" t="s">
        <v>75</v>
      </c>
      <c r="T63" s="76" t="s">
        <v>74</v>
      </c>
      <c r="U63" s="77" t="s">
        <v>75</v>
      </c>
      <c r="V63" s="62" t="s">
        <v>74</v>
      </c>
      <c r="W63" s="50" t="s">
        <v>75</v>
      </c>
    </row>
    <row r="64" spans="1:23" s="5" customFormat="1" ht="15.75" thickTop="1">
      <c r="A64" s="67" t="s">
        <v>25</v>
      </c>
      <c r="B64" s="70">
        <v>268</v>
      </c>
      <c r="C64" s="52">
        <v>93</v>
      </c>
      <c r="D64" s="70">
        <v>256</v>
      </c>
      <c r="E64" s="52">
        <v>81</v>
      </c>
      <c r="F64" s="70">
        <v>252</v>
      </c>
      <c r="G64" s="52">
        <v>62</v>
      </c>
      <c r="H64" s="70">
        <v>248</v>
      </c>
      <c r="I64" s="52">
        <v>62</v>
      </c>
      <c r="J64" s="70">
        <v>245</v>
      </c>
      <c r="K64" s="52">
        <v>68</v>
      </c>
      <c r="L64" s="70">
        <v>229</v>
      </c>
      <c r="M64" s="52">
        <v>75</v>
      </c>
      <c r="N64" s="70">
        <v>195</v>
      </c>
      <c r="O64" s="52">
        <v>68</v>
      </c>
      <c r="P64" s="70">
        <v>121</v>
      </c>
      <c r="Q64" s="52">
        <v>63</v>
      </c>
      <c r="R64" s="70">
        <v>120</v>
      </c>
      <c r="S64" s="52">
        <v>51</v>
      </c>
      <c r="T64" s="70">
        <v>144</v>
      </c>
      <c r="U64" s="52">
        <v>50</v>
      </c>
      <c r="V64" s="10"/>
      <c r="W64" s="52"/>
    </row>
    <row r="65" spans="1:23" s="5" customFormat="1" ht="15">
      <c r="A65" s="67" t="s">
        <v>61</v>
      </c>
      <c r="B65" s="91">
        <v>15</v>
      </c>
      <c r="C65" s="64">
        <v>20</v>
      </c>
      <c r="D65" s="91">
        <v>13</v>
      </c>
      <c r="E65" s="64">
        <v>26</v>
      </c>
      <c r="F65" s="91">
        <v>22</v>
      </c>
      <c r="G65" s="64">
        <v>24</v>
      </c>
      <c r="H65" s="91">
        <v>20</v>
      </c>
      <c r="I65" s="64">
        <v>27</v>
      </c>
      <c r="J65" s="91">
        <v>23</v>
      </c>
      <c r="K65" s="64">
        <v>29</v>
      </c>
      <c r="L65" s="91">
        <v>24</v>
      </c>
      <c r="M65" s="64">
        <v>26</v>
      </c>
      <c r="N65" s="91">
        <v>23</v>
      </c>
      <c r="O65" s="64">
        <v>25</v>
      </c>
      <c r="P65" s="91">
        <v>14</v>
      </c>
      <c r="Q65" s="64">
        <v>29</v>
      </c>
      <c r="R65" s="91">
        <v>21</v>
      </c>
      <c r="S65" s="64">
        <v>42</v>
      </c>
      <c r="T65" s="91">
        <v>33</v>
      </c>
      <c r="U65" s="64">
        <v>46</v>
      </c>
      <c r="V65" s="16"/>
      <c r="W65" s="64"/>
    </row>
    <row r="66" spans="1:23" s="5" customFormat="1" ht="15">
      <c r="A66" s="67" t="s">
        <v>35</v>
      </c>
      <c r="B66" s="70">
        <v>29</v>
      </c>
      <c r="C66" s="53">
        <v>28</v>
      </c>
      <c r="D66" s="70">
        <v>27</v>
      </c>
      <c r="E66" s="53">
        <v>24</v>
      </c>
      <c r="F66" s="70">
        <v>32</v>
      </c>
      <c r="G66" s="53">
        <v>22</v>
      </c>
      <c r="H66" s="70">
        <v>38</v>
      </c>
      <c r="I66" s="53">
        <v>23</v>
      </c>
      <c r="J66" s="70">
        <v>35</v>
      </c>
      <c r="K66" s="53">
        <v>19</v>
      </c>
      <c r="L66" s="70">
        <v>27</v>
      </c>
      <c r="M66" s="53">
        <v>20</v>
      </c>
      <c r="N66" s="70">
        <v>24</v>
      </c>
      <c r="O66" s="53">
        <v>17</v>
      </c>
      <c r="P66" s="70">
        <v>41</v>
      </c>
      <c r="Q66" s="53">
        <v>18</v>
      </c>
      <c r="R66" s="70">
        <v>43</v>
      </c>
      <c r="S66" s="53">
        <v>28</v>
      </c>
      <c r="T66" s="70">
        <v>46</v>
      </c>
      <c r="U66" s="53">
        <v>33</v>
      </c>
      <c r="V66" s="10"/>
      <c r="W66" s="53"/>
    </row>
    <row r="67" spans="1:23" s="5" customFormat="1" ht="15">
      <c r="A67" s="67" t="s">
        <v>50</v>
      </c>
      <c r="B67" s="70">
        <v>122</v>
      </c>
      <c r="C67" s="53">
        <v>29</v>
      </c>
      <c r="D67" s="70">
        <v>109</v>
      </c>
      <c r="E67" s="53">
        <v>35</v>
      </c>
      <c r="F67" s="70">
        <v>97</v>
      </c>
      <c r="G67" s="53">
        <v>27</v>
      </c>
      <c r="H67" s="70">
        <v>90</v>
      </c>
      <c r="I67" s="53">
        <v>27</v>
      </c>
      <c r="J67" s="70">
        <v>84</v>
      </c>
      <c r="K67" s="53">
        <v>27</v>
      </c>
      <c r="L67" s="70">
        <v>78</v>
      </c>
      <c r="M67" s="53">
        <v>28</v>
      </c>
      <c r="N67" s="70">
        <v>72</v>
      </c>
      <c r="O67" s="53">
        <v>27</v>
      </c>
      <c r="P67" s="70">
        <v>86</v>
      </c>
      <c r="Q67" s="53">
        <v>23</v>
      </c>
      <c r="R67" s="70">
        <v>73</v>
      </c>
      <c r="S67" s="53">
        <v>22</v>
      </c>
      <c r="T67" s="70">
        <v>73</v>
      </c>
      <c r="U67" s="53">
        <v>30</v>
      </c>
      <c r="V67" s="10"/>
      <c r="W67" s="53"/>
    </row>
    <row r="68" spans="1:23" s="5" customFormat="1" ht="17.25">
      <c r="A68" s="67" t="s">
        <v>191</v>
      </c>
      <c r="B68" s="70">
        <v>121</v>
      </c>
      <c r="C68" s="53">
        <v>81</v>
      </c>
      <c r="D68" s="70">
        <v>145</v>
      </c>
      <c r="E68" s="53">
        <v>76</v>
      </c>
      <c r="F68" s="70">
        <v>130</v>
      </c>
      <c r="G68" s="53">
        <v>99</v>
      </c>
      <c r="H68" s="70">
        <v>120</v>
      </c>
      <c r="I68" s="53">
        <v>92</v>
      </c>
      <c r="J68" s="70">
        <v>137</v>
      </c>
      <c r="K68" s="53">
        <v>110</v>
      </c>
      <c r="L68" s="70">
        <v>168</v>
      </c>
      <c r="M68" s="53">
        <v>103</v>
      </c>
      <c r="N68" s="70">
        <v>172</v>
      </c>
      <c r="O68" s="53">
        <v>101</v>
      </c>
      <c r="P68" s="70">
        <v>155</v>
      </c>
      <c r="Q68" s="53">
        <v>107</v>
      </c>
      <c r="R68" s="70">
        <v>162</v>
      </c>
      <c r="S68" s="53">
        <v>81</v>
      </c>
      <c r="T68" s="70">
        <v>168</v>
      </c>
      <c r="U68" s="53">
        <v>115</v>
      </c>
      <c r="V68" s="10"/>
      <c r="W68" s="53"/>
    </row>
    <row r="69" spans="1:23" s="5" customFormat="1" ht="15">
      <c r="A69" s="67" t="s">
        <v>62</v>
      </c>
      <c r="B69" s="70">
        <v>0</v>
      </c>
      <c r="C69" s="53">
        <v>0</v>
      </c>
      <c r="D69" s="70">
        <v>0</v>
      </c>
      <c r="E69" s="53">
        <v>0</v>
      </c>
      <c r="F69" s="70">
        <v>9</v>
      </c>
      <c r="G69" s="53">
        <v>1</v>
      </c>
      <c r="H69" s="70">
        <v>12</v>
      </c>
      <c r="I69" s="53">
        <v>2</v>
      </c>
      <c r="J69" s="70">
        <v>16</v>
      </c>
      <c r="K69" s="53">
        <v>3</v>
      </c>
      <c r="L69" s="70">
        <v>13</v>
      </c>
      <c r="M69" s="53">
        <v>2</v>
      </c>
      <c r="N69" s="70">
        <v>18</v>
      </c>
      <c r="O69" s="53">
        <v>5</v>
      </c>
      <c r="P69" s="70">
        <v>28</v>
      </c>
      <c r="Q69" s="53">
        <v>4</v>
      </c>
      <c r="R69" s="70">
        <v>31</v>
      </c>
      <c r="S69" s="53">
        <v>7</v>
      </c>
      <c r="T69" s="70">
        <v>24</v>
      </c>
      <c r="U69" s="53">
        <v>6</v>
      </c>
      <c r="V69" s="10"/>
      <c r="W69" s="53"/>
    </row>
    <row r="70" spans="1:23" s="5" customFormat="1" ht="15">
      <c r="A70" s="67" t="s">
        <v>63</v>
      </c>
      <c r="B70" s="70">
        <v>0</v>
      </c>
      <c r="C70" s="53">
        <v>0</v>
      </c>
      <c r="D70" s="70">
        <v>0</v>
      </c>
      <c r="E70" s="53">
        <v>0</v>
      </c>
      <c r="F70" s="70">
        <v>0</v>
      </c>
      <c r="G70" s="53">
        <v>0</v>
      </c>
      <c r="H70" s="70">
        <v>0</v>
      </c>
      <c r="I70" s="53">
        <v>0</v>
      </c>
      <c r="J70" s="70">
        <v>0</v>
      </c>
      <c r="K70" s="53">
        <v>0</v>
      </c>
      <c r="L70" s="70">
        <v>0</v>
      </c>
      <c r="M70" s="53">
        <v>0</v>
      </c>
      <c r="N70" s="70">
        <v>0</v>
      </c>
      <c r="O70" s="53">
        <v>0</v>
      </c>
      <c r="P70" s="70">
        <v>71</v>
      </c>
      <c r="Q70" s="53">
        <v>20</v>
      </c>
      <c r="R70" s="70">
        <v>49</v>
      </c>
      <c r="S70" s="53">
        <v>12</v>
      </c>
      <c r="T70" s="70">
        <v>49</v>
      </c>
      <c r="U70" s="53">
        <v>11</v>
      </c>
      <c r="V70" s="10"/>
      <c r="W70" s="53"/>
    </row>
    <row r="71" spans="1:23" s="5" customFormat="1" ht="17.25">
      <c r="A71" s="67" t="s">
        <v>192</v>
      </c>
      <c r="B71" s="70">
        <v>22</v>
      </c>
      <c r="C71" s="53">
        <v>15</v>
      </c>
      <c r="D71" s="70">
        <v>16</v>
      </c>
      <c r="E71" s="53">
        <v>6</v>
      </c>
      <c r="F71" s="70">
        <v>20</v>
      </c>
      <c r="G71" s="53">
        <v>8</v>
      </c>
      <c r="H71" s="70">
        <v>14</v>
      </c>
      <c r="I71" s="53">
        <v>7</v>
      </c>
      <c r="J71" s="70">
        <v>23</v>
      </c>
      <c r="K71" s="53">
        <v>11</v>
      </c>
      <c r="L71" s="70">
        <v>24</v>
      </c>
      <c r="M71" s="53">
        <v>7</v>
      </c>
      <c r="N71" s="70">
        <v>26</v>
      </c>
      <c r="O71" s="53">
        <v>12</v>
      </c>
      <c r="P71" s="70">
        <v>15</v>
      </c>
      <c r="Q71" s="53">
        <v>7</v>
      </c>
      <c r="R71" s="70">
        <v>12</v>
      </c>
      <c r="S71" s="53">
        <v>4</v>
      </c>
      <c r="T71" s="70">
        <v>18</v>
      </c>
      <c r="U71" s="53">
        <v>7</v>
      </c>
      <c r="V71" s="10"/>
      <c r="W71" s="53"/>
    </row>
    <row r="72" spans="1:23" s="5" customFormat="1" ht="17.25">
      <c r="A72" s="67" t="s">
        <v>193</v>
      </c>
      <c r="B72" s="70">
        <v>23</v>
      </c>
      <c r="C72" s="53">
        <v>21</v>
      </c>
      <c r="D72" s="70">
        <v>11</v>
      </c>
      <c r="E72" s="53">
        <v>9</v>
      </c>
      <c r="F72" s="70">
        <v>22</v>
      </c>
      <c r="G72" s="53">
        <v>10</v>
      </c>
      <c r="H72" s="70">
        <v>27</v>
      </c>
      <c r="I72" s="53">
        <v>13</v>
      </c>
      <c r="J72" s="70">
        <v>19</v>
      </c>
      <c r="K72" s="53">
        <v>10</v>
      </c>
      <c r="L72" s="70">
        <v>19</v>
      </c>
      <c r="M72" s="53">
        <v>6</v>
      </c>
      <c r="N72" s="70">
        <v>17</v>
      </c>
      <c r="O72" s="53">
        <v>11</v>
      </c>
      <c r="P72" s="70">
        <v>35</v>
      </c>
      <c r="Q72" s="53">
        <v>8</v>
      </c>
      <c r="R72" s="70">
        <v>27</v>
      </c>
      <c r="S72" s="53">
        <v>7</v>
      </c>
      <c r="T72" s="70">
        <v>27</v>
      </c>
      <c r="U72" s="53">
        <v>19</v>
      </c>
      <c r="V72" s="10"/>
      <c r="W72" s="53"/>
    </row>
    <row r="73" spans="1:23" s="5" customFormat="1" ht="15">
      <c r="A73" s="67" t="s">
        <v>64</v>
      </c>
      <c r="B73" s="65">
        <v>0</v>
      </c>
      <c r="C73" s="55">
        <v>0</v>
      </c>
      <c r="D73" s="65">
        <v>0</v>
      </c>
      <c r="E73" s="55">
        <v>0</v>
      </c>
      <c r="F73" s="65">
        <v>0</v>
      </c>
      <c r="G73" s="55">
        <v>0</v>
      </c>
      <c r="H73" s="65">
        <v>0</v>
      </c>
      <c r="I73" s="55">
        <v>0</v>
      </c>
      <c r="J73" s="65">
        <v>0</v>
      </c>
      <c r="K73" s="55">
        <v>0</v>
      </c>
      <c r="L73" s="65">
        <v>0</v>
      </c>
      <c r="M73" s="55">
        <v>0</v>
      </c>
      <c r="N73" s="65">
        <v>0</v>
      </c>
      <c r="O73" s="55">
        <v>0</v>
      </c>
      <c r="P73" s="65">
        <v>0</v>
      </c>
      <c r="Q73" s="55">
        <v>0</v>
      </c>
      <c r="R73" s="65">
        <v>80</v>
      </c>
      <c r="S73" s="55">
        <v>9</v>
      </c>
      <c r="T73" s="65">
        <v>107</v>
      </c>
      <c r="U73" s="55">
        <v>17</v>
      </c>
      <c r="V73" s="66"/>
      <c r="W73" s="55"/>
    </row>
    <row r="74" spans="1:24" s="5" customFormat="1" ht="18" customHeight="1" thickBot="1">
      <c r="A74" s="86" t="s">
        <v>86</v>
      </c>
      <c r="B74" s="78">
        <v>600</v>
      </c>
      <c r="C74" s="92">
        <v>287</v>
      </c>
      <c r="D74" s="78">
        <v>577</v>
      </c>
      <c r="E74" s="92">
        <v>257</v>
      </c>
      <c r="F74" s="78">
        <v>584</v>
      </c>
      <c r="G74" s="92">
        <v>253</v>
      </c>
      <c r="H74" s="78">
        <v>569</v>
      </c>
      <c r="I74" s="92">
        <v>253</v>
      </c>
      <c r="J74" s="78">
        <v>582</v>
      </c>
      <c r="K74" s="92">
        <v>277</v>
      </c>
      <c r="L74" s="78">
        <v>582</v>
      </c>
      <c r="M74" s="92">
        <v>267</v>
      </c>
      <c r="N74" s="78">
        <v>547</v>
      </c>
      <c r="O74" s="92">
        <v>266</v>
      </c>
      <c r="P74" s="78">
        <v>566</v>
      </c>
      <c r="Q74" s="92">
        <v>279</v>
      </c>
      <c r="R74" s="78">
        <v>618</v>
      </c>
      <c r="S74" s="92">
        <v>263</v>
      </c>
      <c r="T74" s="78">
        <f>SUM(T64:T73)</f>
        <v>689</v>
      </c>
      <c r="U74" s="92">
        <f>SUM(U64:U73)</f>
        <v>334</v>
      </c>
      <c r="V74" s="56"/>
      <c r="W74" s="68"/>
      <c r="X74" s="38"/>
    </row>
    <row r="75" s="5" customFormat="1" ht="15"/>
    <row r="76" s="5" customFormat="1" ht="15"/>
    <row r="77" s="5" customFormat="1" ht="15.75" thickBot="1">
      <c r="A77" s="69"/>
    </row>
    <row r="78" spans="1:23" s="5" customFormat="1" ht="15">
      <c r="A78" s="89" t="s">
        <v>69</v>
      </c>
      <c r="B78" s="74" t="s">
        <v>0</v>
      </c>
      <c r="C78" s="75"/>
      <c r="D78" s="74" t="s">
        <v>1</v>
      </c>
      <c r="E78" s="75"/>
      <c r="F78" s="74" t="s">
        <v>2</v>
      </c>
      <c r="G78" s="75"/>
      <c r="H78" s="74" t="s">
        <v>3</v>
      </c>
      <c r="I78" s="75"/>
      <c r="J78" s="74" t="s">
        <v>8</v>
      </c>
      <c r="K78" s="75"/>
      <c r="L78" s="74" t="s">
        <v>13</v>
      </c>
      <c r="M78" s="75"/>
      <c r="N78" s="74" t="s">
        <v>14</v>
      </c>
      <c r="O78" s="75"/>
      <c r="P78" s="74" t="s">
        <v>15</v>
      </c>
      <c r="Q78" s="75"/>
      <c r="R78" s="74" t="s">
        <v>19</v>
      </c>
      <c r="S78" s="75"/>
      <c r="T78" s="74" t="s">
        <v>20</v>
      </c>
      <c r="U78" s="75"/>
      <c r="V78" s="44" t="s">
        <v>76</v>
      </c>
      <c r="W78" s="45"/>
    </row>
    <row r="79" spans="1:23" s="5" customFormat="1" ht="15.75" thickBot="1">
      <c r="A79" s="90"/>
      <c r="B79" s="76" t="s">
        <v>74</v>
      </c>
      <c r="C79" s="77" t="s">
        <v>75</v>
      </c>
      <c r="D79" s="76" t="s">
        <v>74</v>
      </c>
      <c r="E79" s="77" t="s">
        <v>75</v>
      </c>
      <c r="F79" s="76" t="s">
        <v>74</v>
      </c>
      <c r="G79" s="77" t="s">
        <v>75</v>
      </c>
      <c r="H79" s="76" t="s">
        <v>74</v>
      </c>
      <c r="I79" s="77" t="s">
        <v>75</v>
      </c>
      <c r="J79" s="76" t="s">
        <v>74</v>
      </c>
      <c r="K79" s="77" t="s">
        <v>75</v>
      </c>
      <c r="L79" s="76" t="s">
        <v>74</v>
      </c>
      <c r="M79" s="77" t="s">
        <v>75</v>
      </c>
      <c r="N79" s="76" t="s">
        <v>74</v>
      </c>
      <c r="O79" s="77" t="s">
        <v>75</v>
      </c>
      <c r="P79" s="76" t="s">
        <v>74</v>
      </c>
      <c r="Q79" s="77" t="s">
        <v>75</v>
      </c>
      <c r="R79" s="76" t="s">
        <v>74</v>
      </c>
      <c r="S79" s="77" t="s">
        <v>75</v>
      </c>
      <c r="T79" s="76" t="s">
        <v>74</v>
      </c>
      <c r="U79" s="77" t="s">
        <v>75</v>
      </c>
      <c r="V79" s="49" t="s">
        <v>74</v>
      </c>
      <c r="W79" s="50" t="s">
        <v>75</v>
      </c>
    </row>
    <row r="80" spans="1:23" s="5" customFormat="1" ht="15.75" thickTop="1">
      <c r="A80" s="67" t="s">
        <v>25</v>
      </c>
      <c r="B80" s="70">
        <v>61</v>
      </c>
      <c r="C80" s="52">
        <v>36</v>
      </c>
      <c r="D80" s="70">
        <v>107</v>
      </c>
      <c r="E80" s="52">
        <v>25</v>
      </c>
      <c r="F80" s="70">
        <v>138</v>
      </c>
      <c r="G80" s="52">
        <v>42</v>
      </c>
      <c r="H80" s="70">
        <v>98</v>
      </c>
      <c r="I80" s="52">
        <v>34</v>
      </c>
      <c r="J80" s="70">
        <v>114</v>
      </c>
      <c r="K80" s="52">
        <v>39</v>
      </c>
      <c r="L80" s="70">
        <v>156</v>
      </c>
      <c r="M80" s="52">
        <v>41</v>
      </c>
      <c r="N80" s="70">
        <v>102</v>
      </c>
      <c r="O80" s="52">
        <v>30</v>
      </c>
      <c r="P80" s="70">
        <v>145</v>
      </c>
      <c r="Q80" s="52">
        <v>37</v>
      </c>
      <c r="R80" s="70">
        <v>175</v>
      </c>
      <c r="S80" s="52">
        <v>62</v>
      </c>
      <c r="T80" s="70">
        <v>270</v>
      </c>
      <c r="U80" s="52">
        <v>75</v>
      </c>
      <c r="V80" s="10"/>
      <c r="W80" s="52"/>
    </row>
    <row r="81" spans="1:23" s="5" customFormat="1" ht="15">
      <c r="A81" s="67" t="s">
        <v>49</v>
      </c>
      <c r="B81" s="70">
        <v>0</v>
      </c>
      <c r="C81" s="53">
        <v>0</v>
      </c>
      <c r="D81" s="70">
        <v>0</v>
      </c>
      <c r="E81" s="53">
        <v>0</v>
      </c>
      <c r="F81" s="70">
        <v>0</v>
      </c>
      <c r="G81" s="53">
        <v>0</v>
      </c>
      <c r="H81" s="70">
        <v>0</v>
      </c>
      <c r="I81" s="53">
        <v>0</v>
      </c>
      <c r="J81" s="70">
        <v>0</v>
      </c>
      <c r="K81" s="53">
        <v>0</v>
      </c>
      <c r="L81" s="70">
        <v>0</v>
      </c>
      <c r="M81" s="53">
        <v>0</v>
      </c>
      <c r="N81" s="70">
        <v>0</v>
      </c>
      <c r="O81" s="53">
        <v>0</v>
      </c>
      <c r="P81" s="70">
        <v>0</v>
      </c>
      <c r="Q81" s="53">
        <v>0</v>
      </c>
      <c r="R81" s="70">
        <v>0</v>
      </c>
      <c r="S81" s="53">
        <v>0</v>
      </c>
      <c r="T81" s="70">
        <v>6</v>
      </c>
      <c r="U81" s="53">
        <v>4</v>
      </c>
      <c r="V81" s="10"/>
      <c r="W81" s="53"/>
    </row>
    <row r="82" spans="1:23" s="5" customFormat="1" ht="15">
      <c r="A82" s="67" t="s">
        <v>50</v>
      </c>
      <c r="B82" s="91">
        <v>0</v>
      </c>
      <c r="C82" s="64">
        <v>0</v>
      </c>
      <c r="D82" s="91">
        <v>0</v>
      </c>
      <c r="E82" s="64">
        <v>0</v>
      </c>
      <c r="F82" s="91">
        <v>0</v>
      </c>
      <c r="G82" s="64">
        <v>0</v>
      </c>
      <c r="H82" s="91">
        <v>59</v>
      </c>
      <c r="I82" s="64">
        <v>14</v>
      </c>
      <c r="J82" s="91">
        <v>73</v>
      </c>
      <c r="K82" s="64">
        <v>14</v>
      </c>
      <c r="L82" s="91">
        <v>91</v>
      </c>
      <c r="M82" s="64">
        <v>13</v>
      </c>
      <c r="N82" s="91">
        <v>168</v>
      </c>
      <c r="O82" s="64">
        <v>42</v>
      </c>
      <c r="P82" s="91">
        <v>151</v>
      </c>
      <c r="Q82" s="64">
        <v>32</v>
      </c>
      <c r="R82" s="91">
        <v>204</v>
      </c>
      <c r="S82" s="64">
        <v>48</v>
      </c>
      <c r="T82" s="91">
        <v>147</v>
      </c>
      <c r="U82" s="64">
        <v>35</v>
      </c>
      <c r="V82" s="16"/>
      <c r="W82" s="64"/>
    </row>
    <row r="83" spans="1:23" s="5" customFormat="1" ht="15">
      <c r="A83" s="67" t="s">
        <v>70</v>
      </c>
      <c r="B83" s="70">
        <v>0</v>
      </c>
      <c r="C83" s="53">
        <v>0</v>
      </c>
      <c r="D83" s="70">
        <v>132</v>
      </c>
      <c r="E83" s="53">
        <v>11</v>
      </c>
      <c r="F83" s="70">
        <v>129</v>
      </c>
      <c r="G83" s="53">
        <v>11</v>
      </c>
      <c r="H83" s="70">
        <v>143</v>
      </c>
      <c r="I83" s="53">
        <v>9</v>
      </c>
      <c r="J83" s="70">
        <v>149</v>
      </c>
      <c r="K83" s="53">
        <v>13</v>
      </c>
      <c r="L83" s="70">
        <v>147</v>
      </c>
      <c r="M83" s="53">
        <v>14</v>
      </c>
      <c r="N83" s="70">
        <v>146</v>
      </c>
      <c r="O83" s="53">
        <v>16</v>
      </c>
      <c r="P83" s="70">
        <v>160</v>
      </c>
      <c r="Q83" s="53">
        <v>10</v>
      </c>
      <c r="R83" s="70">
        <v>212</v>
      </c>
      <c r="S83" s="53">
        <v>18</v>
      </c>
      <c r="T83" s="70">
        <v>206</v>
      </c>
      <c r="U83" s="53">
        <v>12</v>
      </c>
      <c r="V83" s="10"/>
      <c r="W83" s="53"/>
    </row>
    <row r="84" spans="1:23" s="5" customFormat="1" ht="15">
      <c r="A84" s="67" t="s">
        <v>71</v>
      </c>
      <c r="B84" s="70">
        <v>0</v>
      </c>
      <c r="C84" s="53">
        <v>0</v>
      </c>
      <c r="D84" s="70">
        <v>9</v>
      </c>
      <c r="E84" s="53">
        <v>0</v>
      </c>
      <c r="F84" s="70">
        <v>9</v>
      </c>
      <c r="G84" s="53">
        <v>0</v>
      </c>
      <c r="H84" s="70">
        <v>7</v>
      </c>
      <c r="I84" s="53">
        <v>0</v>
      </c>
      <c r="J84" s="70">
        <v>2</v>
      </c>
      <c r="K84" s="53">
        <v>0</v>
      </c>
      <c r="L84" s="70">
        <v>0</v>
      </c>
      <c r="M84" s="53">
        <v>0</v>
      </c>
      <c r="N84" s="70">
        <v>0</v>
      </c>
      <c r="O84" s="53">
        <v>0</v>
      </c>
      <c r="P84" s="70">
        <v>0</v>
      </c>
      <c r="Q84" s="53">
        <v>0</v>
      </c>
      <c r="R84" s="70">
        <v>0</v>
      </c>
      <c r="S84" s="53">
        <v>0</v>
      </c>
      <c r="T84" s="70">
        <v>0</v>
      </c>
      <c r="U84" s="53">
        <v>0</v>
      </c>
      <c r="V84" s="10"/>
      <c r="W84" s="53"/>
    </row>
    <row r="85" spans="1:23" s="5" customFormat="1" ht="15">
      <c r="A85" s="67" t="s">
        <v>72</v>
      </c>
      <c r="B85" s="70">
        <v>0</v>
      </c>
      <c r="C85" s="53">
        <v>0</v>
      </c>
      <c r="D85" s="70">
        <v>0</v>
      </c>
      <c r="E85" s="53">
        <v>0</v>
      </c>
      <c r="F85" s="70">
        <v>0</v>
      </c>
      <c r="G85" s="53">
        <v>0</v>
      </c>
      <c r="H85" s="70">
        <v>0</v>
      </c>
      <c r="I85" s="53">
        <v>0</v>
      </c>
      <c r="J85" s="70">
        <v>0</v>
      </c>
      <c r="K85" s="53">
        <v>0</v>
      </c>
      <c r="L85" s="70">
        <v>11</v>
      </c>
      <c r="M85" s="53">
        <v>0</v>
      </c>
      <c r="N85" s="70">
        <v>12</v>
      </c>
      <c r="O85" s="53">
        <v>0</v>
      </c>
      <c r="P85" s="70">
        <v>13</v>
      </c>
      <c r="Q85" s="53">
        <v>0</v>
      </c>
      <c r="R85" s="70">
        <v>9</v>
      </c>
      <c r="S85" s="53">
        <v>0</v>
      </c>
      <c r="T85" s="70">
        <v>0</v>
      </c>
      <c r="U85" s="53">
        <v>0</v>
      </c>
      <c r="V85" s="10"/>
      <c r="W85" s="53"/>
    </row>
    <row r="86" spans="1:23" s="5" customFormat="1" ht="15">
      <c r="A86" s="67" t="s">
        <v>88</v>
      </c>
      <c r="B86" s="71">
        <v>0</v>
      </c>
      <c r="C86" s="72"/>
      <c r="D86" s="71">
        <v>0</v>
      </c>
      <c r="E86" s="72"/>
      <c r="F86" s="71">
        <v>0</v>
      </c>
      <c r="G86" s="72"/>
      <c r="H86" s="71">
        <v>0</v>
      </c>
      <c r="I86" s="72"/>
      <c r="J86" s="71">
        <v>0</v>
      </c>
      <c r="K86" s="72"/>
      <c r="L86" s="71">
        <v>0</v>
      </c>
      <c r="M86" s="72"/>
      <c r="N86" s="71">
        <v>0</v>
      </c>
      <c r="O86" s="72"/>
      <c r="P86" s="71">
        <v>0</v>
      </c>
      <c r="Q86" s="72"/>
      <c r="R86" s="71">
        <v>0</v>
      </c>
      <c r="S86" s="72"/>
      <c r="T86" s="71">
        <v>3</v>
      </c>
      <c r="U86" s="72"/>
      <c r="V86" s="10"/>
      <c r="W86" s="53"/>
    </row>
    <row r="87" spans="1:24" s="5" customFormat="1" ht="18" customHeight="1" thickBot="1">
      <c r="A87" s="86" t="s">
        <v>87</v>
      </c>
      <c r="B87" s="78">
        <v>61</v>
      </c>
      <c r="C87" s="92">
        <v>36</v>
      </c>
      <c r="D87" s="78">
        <v>248</v>
      </c>
      <c r="E87" s="92">
        <v>36</v>
      </c>
      <c r="F87" s="78">
        <v>276</v>
      </c>
      <c r="G87" s="92">
        <v>53</v>
      </c>
      <c r="H87" s="78">
        <v>307</v>
      </c>
      <c r="I87" s="92">
        <v>57</v>
      </c>
      <c r="J87" s="78">
        <v>338</v>
      </c>
      <c r="K87" s="92">
        <v>66</v>
      </c>
      <c r="L87" s="78">
        <v>405</v>
      </c>
      <c r="M87" s="92">
        <v>68</v>
      </c>
      <c r="N87" s="78">
        <v>428</v>
      </c>
      <c r="O87" s="92">
        <v>88</v>
      </c>
      <c r="P87" s="78">
        <v>469</v>
      </c>
      <c r="Q87" s="92">
        <v>79</v>
      </c>
      <c r="R87" s="78">
        <f>SUM(R80:R86)</f>
        <v>600</v>
      </c>
      <c r="S87" s="92">
        <f>SUM(S80:S86)</f>
        <v>128</v>
      </c>
      <c r="T87" s="78">
        <f>SUM(T80:T86)</f>
        <v>632</v>
      </c>
      <c r="U87" s="92">
        <f>SUM(U80:U86)</f>
        <v>126</v>
      </c>
      <c r="V87" s="56">
        <v>0</v>
      </c>
      <c r="W87" s="68">
        <v>0</v>
      </c>
      <c r="X87" s="38"/>
    </row>
    <row r="88" spans="1:18" ht="12.75">
      <c r="A88" s="2"/>
      <c r="R88" s="27"/>
    </row>
    <row r="89" spans="1:23" ht="12.75">
      <c r="A89" s="31" t="s">
        <v>81</v>
      </c>
      <c r="C89" s="27"/>
      <c r="E89" s="27"/>
      <c r="G89" s="27"/>
      <c r="I89" s="27"/>
      <c r="K89" s="27"/>
      <c r="M89" s="27"/>
      <c r="O89" s="27"/>
      <c r="Q89" s="27"/>
      <c r="S89" s="27"/>
      <c r="U89" s="27"/>
      <c r="W89" s="27"/>
    </row>
    <row r="90" ht="12.75">
      <c r="A90" s="32" t="s">
        <v>38</v>
      </c>
    </row>
    <row r="91" ht="12.75">
      <c r="A91" s="32" t="s">
        <v>39</v>
      </c>
    </row>
    <row r="92" ht="12.75">
      <c r="A92" s="32" t="s">
        <v>40</v>
      </c>
    </row>
    <row r="93" ht="12.75">
      <c r="A93" s="32" t="s">
        <v>41</v>
      </c>
    </row>
    <row r="94" ht="12.75">
      <c r="A94" s="32" t="s">
        <v>42</v>
      </c>
    </row>
    <row r="95" ht="12.75">
      <c r="A95" s="33" t="s">
        <v>43</v>
      </c>
    </row>
    <row r="96" ht="12.75">
      <c r="A96" s="33" t="s">
        <v>44</v>
      </c>
    </row>
    <row r="97" ht="12.75">
      <c r="A97" s="33" t="s">
        <v>45</v>
      </c>
    </row>
    <row r="98" ht="12.75">
      <c r="A98" s="33" t="s">
        <v>46</v>
      </c>
    </row>
    <row r="99" ht="12.75">
      <c r="A99" s="33" t="s">
        <v>47</v>
      </c>
    </row>
    <row r="100" ht="12.75">
      <c r="A100" s="32" t="s">
        <v>48</v>
      </c>
    </row>
    <row r="101" ht="12.75">
      <c r="A101" s="2"/>
    </row>
    <row r="102" ht="12.75">
      <c r="A102" s="34" t="s">
        <v>82</v>
      </c>
    </row>
    <row r="103" ht="12.75">
      <c r="A103" s="33" t="s">
        <v>54</v>
      </c>
    </row>
    <row r="104" ht="12.75">
      <c r="A104" s="33"/>
    </row>
    <row r="105" s="29" customFormat="1" ht="12.75">
      <c r="A105" s="34" t="s">
        <v>83</v>
      </c>
    </row>
    <row r="106" s="29" customFormat="1" ht="12.75">
      <c r="A106" s="29" t="s">
        <v>59</v>
      </c>
    </row>
    <row r="107" s="29" customFormat="1" ht="11.25" customHeight="1"/>
    <row r="108" s="29" customFormat="1" ht="12.75">
      <c r="A108" s="35" t="s">
        <v>84</v>
      </c>
    </row>
    <row r="109" ht="12.75">
      <c r="A109" s="28" t="s">
        <v>65</v>
      </c>
    </row>
    <row r="110" ht="12.75">
      <c r="A110" s="29" t="s">
        <v>66</v>
      </c>
    </row>
    <row r="111" ht="12.75">
      <c r="A111" s="30" t="s">
        <v>67</v>
      </c>
    </row>
    <row r="112" ht="12.75">
      <c r="A112" s="30" t="s">
        <v>68</v>
      </c>
    </row>
    <row r="113" ht="9.75" customHeight="1">
      <c r="A113" s="30"/>
    </row>
    <row r="114" ht="12.75">
      <c r="A114" s="35" t="s">
        <v>85</v>
      </c>
    </row>
    <row r="115" ht="12.75">
      <c r="A115" s="28" t="s">
        <v>73</v>
      </c>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sheetData>
  <sheetProtection/>
  <mergeCells count="80">
    <mergeCell ref="J86:K86"/>
    <mergeCell ref="H86:I86"/>
    <mergeCell ref="F86:G86"/>
    <mergeCell ref="D86:E86"/>
    <mergeCell ref="B86:C86"/>
    <mergeCell ref="J44:K44"/>
    <mergeCell ref="H44:I44"/>
    <mergeCell ref="F44:G44"/>
    <mergeCell ref="D44:E44"/>
    <mergeCell ref="B44:C44"/>
    <mergeCell ref="T86:U86"/>
    <mergeCell ref="R86:S86"/>
    <mergeCell ref="P86:Q86"/>
    <mergeCell ref="N86:O86"/>
    <mergeCell ref="L86:M86"/>
    <mergeCell ref="A5:A6"/>
    <mergeCell ref="A78:A79"/>
    <mergeCell ref="A62:A63"/>
    <mergeCell ref="A49:A50"/>
    <mergeCell ref="A36:A37"/>
    <mergeCell ref="T44:U44"/>
    <mergeCell ref="R44:S44"/>
    <mergeCell ref="P44:Q44"/>
    <mergeCell ref="N44:O44"/>
    <mergeCell ref="L44:M44"/>
    <mergeCell ref="V78:W78"/>
    <mergeCell ref="B78:C78"/>
    <mergeCell ref="D78:E78"/>
    <mergeCell ref="F78:G78"/>
    <mergeCell ref="H78:I78"/>
    <mergeCell ref="J78:K78"/>
    <mergeCell ref="L78:M78"/>
    <mergeCell ref="L62:M62"/>
    <mergeCell ref="N62:O62"/>
    <mergeCell ref="P62:Q62"/>
    <mergeCell ref="R62:S62"/>
    <mergeCell ref="T62:U62"/>
    <mergeCell ref="N78:O78"/>
    <mergeCell ref="P78:Q78"/>
    <mergeCell ref="R78:S78"/>
    <mergeCell ref="T78:U78"/>
    <mergeCell ref="V62:W62"/>
    <mergeCell ref="N49:O49"/>
    <mergeCell ref="P49:Q49"/>
    <mergeCell ref="R49:S49"/>
    <mergeCell ref="T49:U49"/>
    <mergeCell ref="V49:W49"/>
    <mergeCell ref="B62:C62"/>
    <mergeCell ref="D62:E62"/>
    <mergeCell ref="F62:G62"/>
    <mergeCell ref="H62:I62"/>
    <mergeCell ref="J62:K62"/>
    <mergeCell ref="B49:C49"/>
    <mergeCell ref="D49:E49"/>
    <mergeCell ref="F49:G49"/>
    <mergeCell ref="H49:I49"/>
    <mergeCell ref="J49:K49"/>
    <mergeCell ref="L49:M49"/>
    <mergeCell ref="L36:M36"/>
    <mergeCell ref="N36:O36"/>
    <mergeCell ref="P36:Q36"/>
    <mergeCell ref="R36:S36"/>
    <mergeCell ref="T36:U36"/>
    <mergeCell ref="J5:K5"/>
    <mergeCell ref="V36:W36"/>
    <mergeCell ref="N5:O5"/>
    <mergeCell ref="P5:Q5"/>
    <mergeCell ref="R5:S5"/>
    <mergeCell ref="T5:U5"/>
    <mergeCell ref="V5:W5"/>
    <mergeCell ref="L5:M5"/>
    <mergeCell ref="B5:C5"/>
    <mergeCell ref="D5:E5"/>
    <mergeCell ref="F5:G5"/>
    <mergeCell ref="B36:C36"/>
    <mergeCell ref="D36:E36"/>
    <mergeCell ref="F36:G36"/>
    <mergeCell ref="H36:I36"/>
    <mergeCell ref="J36:K36"/>
    <mergeCell ref="H5:I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38"/>
  <sheetViews>
    <sheetView zoomScalePageLayoutView="0" workbookViewId="0" topLeftCell="A1">
      <selection activeCell="C7" sqref="C7"/>
    </sheetView>
  </sheetViews>
  <sheetFormatPr defaultColWidth="9.140625" defaultRowHeight="12.75"/>
  <cols>
    <col min="1" max="1" width="20.421875" style="5" customWidth="1"/>
    <col min="2" max="11" width="13.00390625" style="5" customWidth="1"/>
    <col min="12" max="16384" width="9.140625" style="5" customWidth="1"/>
  </cols>
  <sheetData>
    <row r="1" ht="15">
      <c r="A1" s="5" t="s">
        <v>178</v>
      </c>
    </row>
    <row r="3" spans="1:11" ht="15">
      <c r="A3" s="3" t="s">
        <v>194</v>
      </c>
      <c r="B3" s="4"/>
      <c r="C3" s="4"/>
      <c r="D3" s="4"/>
      <c r="E3" s="4"/>
      <c r="F3" s="4"/>
      <c r="G3" s="4"/>
      <c r="H3" s="4"/>
      <c r="I3" s="4"/>
      <c r="J3" s="4"/>
      <c r="K3" s="4"/>
    </row>
    <row r="4" spans="1:11" ht="15">
      <c r="A4" s="3"/>
      <c r="B4" s="4"/>
      <c r="C4" s="4"/>
      <c r="D4" s="4"/>
      <c r="E4" s="4"/>
      <c r="F4" s="4"/>
      <c r="G4" s="4"/>
      <c r="H4" s="4"/>
      <c r="I4" s="4"/>
      <c r="J4" s="4"/>
      <c r="K4" s="4"/>
    </row>
    <row r="5" spans="1:11" ht="15">
      <c r="A5" s="6"/>
      <c r="B5" s="6" t="s">
        <v>0</v>
      </c>
      <c r="C5" s="6" t="s">
        <v>1</v>
      </c>
      <c r="D5" s="6" t="s">
        <v>2</v>
      </c>
      <c r="E5" s="6" t="s">
        <v>3</v>
      </c>
      <c r="F5" s="6" t="s">
        <v>8</v>
      </c>
      <c r="G5" s="6" t="s">
        <v>13</v>
      </c>
      <c r="H5" s="7" t="s">
        <v>14</v>
      </c>
      <c r="I5" s="7" t="s">
        <v>15</v>
      </c>
      <c r="J5" s="7" t="s">
        <v>17</v>
      </c>
      <c r="K5" s="7" t="s">
        <v>20</v>
      </c>
    </row>
    <row r="6" spans="1:11" ht="15">
      <c r="A6" s="8" t="s">
        <v>18</v>
      </c>
      <c r="B6" s="9"/>
      <c r="C6" s="9"/>
      <c r="D6" s="9"/>
      <c r="E6" s="9"/>
      <c r="F6" s="9"/>
      <c r="G6" s="9"/>
      <c r="H6" s="9"/>
      <c r="I6" s="9"/>
      <c r="J6" s="9"/>
      <c r="K6" s="9"/>
    </row>
    <row r="7" spans="1:11" ht="15">
      <c r="A7" s="4" t="s">
        <v>4</v>
      </c>
      <c r="B7" s="10">
        <v>2793</v>
      </c>
      <c r="C7" s="10">
        <v>2896</v>
      </c>
      <c r="D7" s="10">
        <v>2935</v>
      </c>
      <c r="E7" s="10">
        <v>2868</v>
      </c>
      <c r="F7" s="10">
        <v>2981</v>
      </c>
      <c r="G7" s="10">
        <v>3038</v>
      </c>
      <c r="H7" s="10">
        <v>3302</v>
      </c>
      <c r="I7" s="10">
        <v>3448</v>
      </c>
      <c r="J7" s="10">
        <v>3690</v>
      </c>
      <c r="K7" s="10">
        <v>3697</v>
      </c>
    </row>
    <row r="8" spans="1:11" ht="15">
      <c r="A8" s="4" t="s">
        <v>5</v>
      </c>
      <c r="B8" s="10">
        <v>951</v>
      </c>
      <c r="C8" s="10">
        <v>751</v>
      </c>
      <c r="D8" s="10">
        <v>767</v>
      </c>
      <c r="E8" s="10">
        <v>744</v>
      </c>
      <c r="F8" s="10">
        <v>758</v>
      </c>
      <c r="G8" s="10">
        <v>703</v>
      </c>
      <c r="H8" s="10">
        <v>781</v>
      </c>
      <c r="I8" s="10">
        <v>737</v>
      </c>
      <c r="J8" s="10">
        <v>706</v>
      </c>
      <c r="K8" s="10">
        <v>662</v>
      </c>
    </row>
    <row r="9" spans="1:11" ht="15.75" thickBot="1">
      <c r="A9" s="11" t="s">
        <v>6</v>
      </c>
      <c r="B9" s="12">
        <f aca="true" t="shared" si="0" ref="B9:H9">+B7+B8</f>
        <v>3744</v>
      </c>
      <c r="C9" s="12">
        <f t="shared" si="0"/>
        <v>3647</v>
      </c>
      <c r="D9" s="12">
        <f t="shared" si="0"/>
        <v>3702</v>
      </c>
      <c r="E9" s="12">
        <f t="shared" si="0"/>
        <v>3612</v>
      </c>
      <c r="F9" s="12">
        <f t="shared" si="0"/>
        <v>3739</v>
      </c>
      <c r="G9" s="12">
        <f t="shared" si="0"/>
        <v>3741</v>
      </c>
      <c r="H9" s="12">
        <f t="shared" si="0"/>
        <v>4083</v>
      </c>
      <c r="I9" s="12">
        <f>SUM(I7:I8)</f>
        <v>4185</v>
      </c>
      <c r="J9" s="12">
        <f>SUM(J7:J8)</f>
        <v>4396</v>
      </c>
      <c r="K9" s="12">
        <f>SUM(K7:K8)</f>
        <v>4359</v>
      </c>
    </row>
    <row r="10" spans="1:11" ht="15.75" thickTop="1">
      <c r="A10" s="13" t="s">
        <v>7</v>
      </c>
      <c r="B10" s="14">
        <f aca="true" t="shared" si="1" ref="B10:K10">SUM(B8/3.5)+B7</f>
        <v>3064.714285714286</v>
      </c>
      <c r="C10" s="14">
        <f t="shared" si="1"/>
        <v>3110.5714285714284</v>
      </c>
      <c r="D10" s="14">
        <f t="shared" si="1"/>
        <v>3154.1428571428573</v>
      </c>
      <c r="E10" s="14">
        <f t="shared" si="1"/>
        <v>3080.5714285714284</v>
      </c>
      <c r="F10" s="14">
        <f t="shared" si="1"/>
        <v>3197.5714285714284</v>
      </c>
      <c r="G10" s="14">
        <f t="shared" si="1"/>
        <v>3238.8571428571427</v>
      </c>
      <c r="H10" s="14">
        <f t="shared" si="1"/>
        <v>3525.1428571428573</v>
      </c>
      <c r="I10" s="14">
        <f t="shared" si="1"/>
        <v>3658.5714285714284</v>
      </c>
      <c r="J10" s="14">
        <f t="shared" si="1"/>
        <v>3891.714285714286</v>
      </c>
      <c r="K10" s="14">
        <f t="shared" si="1"/>
        <v>3886.1428571428573</v>
      </c>
    </row>
    <row r="11" spans="1:13" ht="15">
      <c r="A11" s="8" t="s">
        <v>10</v>
      </c>
      <c r="B11" s="9"/>
      <c r="C11" s="9"/>
      <c r="D11" s="9"/>
      <c r="E11" s="9"/>
      <c r="F11" s="9"/>
      <c r="G11" s="9"/>
      <c r="H11" s="9"/>
      <c r="I11" s="9"/>
      <c r="J11" s="9"/>
      <c r="K11" s="9"/>
      <c r="M11" s="38"/>
    </row>
    <row r="12" spans="1:11" ht="15">
      <c r="A12" s="4" t="s">
        <v>4</v>
      </c>
      <c r="B12" s="10">
        <v>23</v>
      </c>
      <c r="C12" s="10">
        <v>22</v>
      </c>
      <c r="D12" s="10">
        <v>13</v>
      </c>
      <c r="E12" s="10">
        <v>16</v>
      </c>
      <c r="F12" s="10">
        <v>58</v>
      </c>
      <c r="G12" s="10">
        <v>60</v>
      </c>
      <c r="H12" s="10">
        <v>82</v>
      </c>
      <c r="I12" s="10">
        <v>118</v>
      </c>
      <c r="J12" s="10">
        <v>82</v>
      </c>
      <c r="K12" s="10">
        <v>81</v>
      </c>
    </row>
    <row r="13" spans="1:11" ht="15">
      <c r="A13" s="4" t="s">
        <v>5</v>
      </c>
      <c r="B13" s="10">
        <v>151</v>
      </c>
      <c r="C13" s="10">
        <v>117</v>
      </c>
      <c r="D13" s="10">
        <v>143</v>
      </c>
      <c r="E13" s="10">
        <v>129</v>
      </c>
      <c r="F13" s="10">
        <v>115</v>
      </c>
      <c r="G13" s="10">
        <v>51</v>
      </c>
      <c r="H13" s="10">
        <v>61</v>
      </c>
      <c r="I13" s="10">
        <v>49</v>
      </c>
      <c r="J13" s="10">
        <v>114</v>
      </c>
      <c r="K13" s="10">
        <v>123</v>
      </c>
    </row>
    <row r="14" spans="1:11" ht="15.75" thickBot="1">
      <c r="A14" s="11" t="s">
        <v>6</v>
      </c>
      <c r="B14" s="12">
        <f aca="true" t="shared" si="2" ref="B14:H14">+B12+B13</f>
        <v>174</v>
      </c>
      <c r="C14" s="12">
        <f t="shared" si="2"/>
        <v>139</v>
      </c>
      <c r="D14" s="12">
        <f t="shared" si="2"/>
        <v>156</v>
      </c>
      <c r="E14" s="12">
        <f t="shared" si="2"/>
        <v>145</v>
      </c>
      <c r="F14" s="12">
        <f t="shared" si="2"/>
        <v>173</v>
      </c>
      <c r="G14" s="12">
        <f t="shared" si="2"/>
        <v>111</v>
      </c>
      <c r="H14" s="12">
        <f t="shared" si="2"/>
        <v>143</v>
      </c>
      <c r="I14" s="12">
        <f>SUM(I12:I13)</f>
        <v>167</v>
      </c>
      <c r="J14" s="12">
        <f>SUM(J12:J13)</f>
        <v>196</v>
      </c>
      <c r="K14" s="12">
        <f>SUM(K12:K13)</f>
        <v>204</v>
      </c>
    </row>
    <row r="15" spans="1:11" ht="15.75" thickTop="1">
      <c r="A15" s="15" t="s">
        <v>7</v>
      </c>
      <c r="B15" s="14">
        <f aca="true" t="shared" si="3" ref="B15:K15">SUM(B13/3.5)+B12</f>
        <v>66.14285714285714</v>
      </c>
      <c r="C15" s="14">
        <f t="shared" si="3"/>
        <v>55.42857142857143</v>
      </c>
      <c r="D15" s="14">
        <f t="shared" si="3"/>
        <v>53.857142857142854</v>
      </c>
      <c r="E15" s="14">
        <f t="shared" si="3"/>
        <v>52.857142857142854</v>
      </c>
      <c r="F15" s="14">
        <f t="shared" si="3"/>
        <v>90.85714285714286</v>
      </c>
      <c r="G15" s="14">
        <f t="shared" si="3"/>
        <v>74.57142857142857</v>
      </c>
      <c r="H15" s="14">
        <f t="shared" si="3"/>
        <v>99.42857142857143</v>
      </c>
      <c r="I15" s="14">
        <f t="shared" si="3"/>
        <v>132</v>
      </c>
      <c r="J15" s="14">
        <f t="shared" si="3"/>
        <v>114.57142857142857</v>
      </c>
      <c r="K15" s="14">
        <f t="shared" si="3"/>
        <v>116.14285714285714</v>
      </c>
    </row>
    <row r="16" spans="1:11" ht="15">
      <c r="A16" s="8" t="s">
        <v>11</v>
      </c>
      <c r="B16" s="9"/>
      <c r="C16" s="9"/>
      <c r="D16" s="9"/>
      <c r="E16" s="9"/>
      <c r="F16" s="9"/>
      <c r="G16" s="9"/>
      <c r="H16" s="9"/>
      <c r="I16" s="9"/>
      <c r="J16" s="9"/>
      <c r="K16" s="9"/>
    </row>
    <row r="17" spans="1:11" ht="15">
      <c r="A17" s="4" t="s">
        <v>4</v>
      </c>
      <c r="B17" s="10">
        <v>4</v>
      </c>
      <c r="C17" s="10">
        <v>6</v>
      </c>
      <c r="D17" s="10">
        <v>11</v>
      </c>
      <c r="E17" s="10">
        <v>3</v>
      </c>
      <c r="F17" s="10">
        <v>49</v>
      </c>
      <c r="G17" s="10">
        <v>35</v>
      </c>
      <c r="H17" s="10">
        <v>49</v>
      </c>
      <c r="I17" s="10">
        <v>44</v>
      </c>
      <c r="J17" s="10">
        <v>45</v>
      </c>
      <c r="K17" s="10">
        <v>115</v>
      </c>
    </row>
    <row r="18" spans="1:11" ht="15">
      <c r="A18" s="4" t="s">
        <v>5</v>
      </c>
      <c r="B18" s="10">
        <v>119</v>
      </c>
      <c r="C18" s="10">
        <v>100</v>
      </c>
      <c r="D18" s="10">
        <v>128</v>
      </c>
      <c r="E18" s="10">
        <v>140</v>
      </c>
      <c r="F18" s="10">
        <v>109</v>
      </c>
      <c r="G18" s="10">
        <v>136</v>
      </c>
      <c r="H18" s="10">
        <v>134</v>
      </c>
      <c r="I18" s="10">
        <v>134</v>
      </c>
      <c r="J18" s="10">
        <v>149</v>
      </c>
      <c r="K18" s="10">
        <v>186</v>
      </c>
    </row>
    <row r="19" spans="1:11" ht="15.75" thickBot="1">
      <c r="A19" s="11" t="s">
        <v>6</v>
      </c>
      <c r="B19" s="12">
        <f aca="true" t="shared" si="4" ref="B19:K19">SUM(B17:B18)</f>
        <v>123</v>
      </c>
      <c r="C19" s="12">
        <f t="shared" si="4"/>
        <v>106</v>
      </c>
      <c r="D19" s="12">
        <f t="shared" si="4"/>
        <v>139</v>
      </c>
      <c r="E19" s="12">
        <f t="shared" si="4"/>
        <v>143</v>
      </c>
      <c r="F19" s="12">
        <f t="shared" si="4"/>
        <v>158</v>
      </c>
      <c r="G19" s="12">
        <f t="shared" si="4"/>
        <v>171</v>
      </c>
      <c r="H19" s="12">
        <f t="shared" si="4"/>
        <v>183</v>
      </c>
      <c r="I19" s="12">
        <f t="shared" si="4"/>
        <v>178</v>
      </c>
      <c r="J19" s="12">
        <f t="shared" si="4"/>
        <v>194</v>
      </c>
      <c r="K19" s="12">
        <f t="shared" si="4"/>
        <v>301</v>
      </c>
    </row>
    <row r="20" spans="1:11" ht="15.75" thickTop="1">
      <c r="A20" s="15" t="s">
        <v>7</v>
      </c>
      <c r="B20" s="14">
        <f aca="true" t="shared" si="5" ref="B20:K20">SUM(B18/3.5)+B17</f>
        <v>38</v>
      </c>
      <c r="C20" s="14">
        <f t="shared" si="5"/>
        <v>34.57142857142857</v>
      </c>
      <c r="D20" s="14">
        <f t="shared" si="5"/>
        <v>47.57142857142857</v>
      </c>
      <c r="E20" s="14">
        <f t="shared" si="5"/>
        <v>43</v>
      </c>
      <c r="F20" s="14">
        <f t="shared" si="5"/>
        <v>80.14285714285714</v>
      </c>
      <c r="G20" s="14">
        <f t="shared" si="5"/>
        <v>73.85714285714286</v>
      </c>
      <c r="H20" s="14">
        <f t="shared" si="5"/>
        <v>87.28571428571428</v>
      </c>
      <c r="I20" s="14">
        <f t="shared" si="5"/>
        <v>82.28571428571428</v>
      </c>
      <c r="J20" s="14">
        <f t="shared" si="5"/>
        <v>87.57142857142857</v>
      </c>
      <c r="K20" s="14">
        <f t="shared" si="5"/>
        <v>168.14285714285714</v>
      </c>
    </row>
    <row r="21" spans="1:11" ht="15">
      <c r="A21" s="8" t="s">
        <v>16</v>
      </c>
      <c r="B21" s="9"/>
      <c r="C21" s="9"/>
      <c r="D21" s="9"/>
      <c r="E21" s="9"/>
      <c r="F21" s="9"/>
      <c r="G21" s="9"/>
      <c r="H21" s="9"/>
      <c r="I21" s="9"/>
      <c r="J21" s="9"/>
      <c r="K21" s="9"/>
    </row>
    <row r="22" spans="1:11" ht="15">
      <c r="A22" s="4" t="s">
        <v>4</v>
      </c>
      <c r="B22" s="10">
        <v>0</v>
      </c>
      <c r="C22" s="10">
        <v>0</v>
      </c>
      <c r="D22" s="10">
        <v>0</v>
      </c>
      <c r="E22" s="10">
        <v>0</v>
      </c>
      <c r="F22" s="10">
        <v>0</v>
      </c>
      <c r="G22" s="10">
        <v>0</v>
      </c>
      <c r="H22" s="10">
        <v>0</v>
      </c>
      <c r="I22" s="10">
        <v>0</v>
      </c>
      <c r="J22" s="10">
        <v>0</v>
      </c>
      <c r="K22" s="10">
        <v>0</v>
      </c>
    </row>
    <row r="23" spans="1:11" ht="15">
      <c r="A23" s="4" t="s">
        <v>5</v>
      </c>
      <c r="B23" s="10">
        <v>54</v>
      </c>
      <c r="C23" s="10">
        <v>67</v>
      </c>
      <c r="D23" s="10">
        <v>51</v>
      </c>
      <c r="E23" s="10">
        <v>55</v>
      </c>
      <c r="F23" s="10">
        <v>90</v>
      </c>
      <c r="G23" s="10">
        <v>86</v>
      </c>
      <c r="H23" s="10">
        <v>93</v>
      </c>
      <c r="I23" s="10">
        <v>93</v>
      </c>
      <c r="J23" s="10">
        <v>122</v>
      </c>
      <c r="K23" s="10">
        <v>127</v>
      </c>
    </row>
    <row r="24" spans="1:11" ht="15.75" thickBot="1">
      <c r="A24" s="11" t="s">
        <v>6</v>
      </c>
      <c r="B24" s="12">
        <f aca="true" t="shared" si="6" ref="B24:K24">+B22+B23</f>
        <v>54</v>
      </c>
      <c r="C24" s="12">
        <f t="shared" si="6"/>
        <v>67</v>
      </c>
      <c r="D24" s="12">
        <f t="shared" si="6"/>
        <v>51</v>
      </c>
      <c r="E24" s="12">
        <f t="shared" si="6"/>
        <v>55</v>
      </c>
      <c r="F24" s="12">
        <f t="shared" si="6"/>
        <v>90</v>
      </c>
      <c r="G24" s="12">
        <f t="shared" si="6"/>
        <v>86</v>
      </c>
      <c r="H24" s="12">
        <f t="shared" si="6"/>
        <v>93</v>
      </c>
      <c r="I24" s="12">
        <f t="shared" si="6"/>
        <v>93</v>
      </c>
      <c r="J24" s="12">
        <f t="shared" si="6"/>
        <v>122</v>
      </c>
      <c r="K24" s="12">
        <f t="shared" si="6"/>
        <v>127</v>
      </c>
    </row>
    <row r="25" spans="1:11" ht="15.75" thickTop="1">
      <c r="A25" s="15" t="s">
        <v>7</v>
      </c>
      <c r="B25" s="14">
        <f aca="true" t="shared" si="7" ref="B25:K25">SUM(B23/3.5)+B22</f>
        <v>15.428571428571429</v>
      </c>
      <c r="C25" s="14">
        <f t="shared" si="7"/>
        <v>19.142857142857142</v>
      </c>
      <c r="D25" s="14">
        <f t="shared" si="7"/>
        <v>14.571428571428571</v>
      </c>
      <c r="E25" s="14">
        <f t="shared" si="7"/>
        <v>15.714285714285714</v>
      </c>
      <c r="F25" s="14">
        <f t="shared" si="7"/>
        <v>25.714285714285715</v>
      </c>
      <c r="G25" s="14">
        <f t="shared" si="7"/>
        <v>24.571428571428573</v>
      </c>
      <c r="H25" s="14">
        <f t="shared" si="7"/>
        <v>26.571428571428573</v>
      </c>
      <c r="I25" s="14">
        <f t="shared" si="7"/>
        <v>26.571428571428573</v>
      </c>
      <c r="J25" s="14">
        <f t="shared" si="7"/>
        <v>34.857142857142854</v>
      </c>
      <c r="K25" s="14">
        <f t="shared" si="7"/>
        <v>36.285714285714285</v>
      </c>
    </row>
    <row r="26" spans="1:11" ht="15">
      <c r="A26" s="8" t="s">
        <v>69</v>
      </c>
      <c r="B26" s="9"/>
      <c r="C26" s="9"/>
      <c r="D26" s="9"/>
      <c r="E26" s="9"/>
      <c r="F26" s="9"/>
      <c r="G26" s="9"/>
      <c r="H26" s="9"/>
      <c r="I26" s="9"/>
      <c r="J26" s="9"/>
      <c r="K26" s="9"/>
    </row>
    <row r="27" spans="1:11" ht="15">
      <c r="A27" s="4" t="s">
        <v>4</v>
      </c>
      <c r="B27" s="16" t="s">
        <v>9</v>
      </c>
      <c r="C27" s="16" t="s">
        <v>9</v>
      </c>
      <c r="D27" s="16" t="s">
        <v>9</v>
      </c>
      <c r="E27" s="16" t="s">
        <v>9</v>
      </c>
      <c r="F27" s="16" t="s">
        <v>9</v>
      </c>
      <c r="G27" s="16" t="s">
        <v>9</v>
      </c>
      <c r="H27" s="16" t="s">
        <v>9</v>
      </c>
      <c r="I27" s="16" t="s">
        <v>9</v>
      </c>
      <c r="J27" s="16" t="s">
        <v>9</v>
      </c>
      <c r="K27" s="16" t="s">
        <v>9</v>
      </c>
    </row>
    <row r="28" spans="1:11" ht="15">
      <c r="A28" s="4" t="s">
        <v>5</v>
      </c>
      <c r="B28" s="16" t="s">
        <v>9</v>
      </c>
      <c r="C28" s="16" t="s">
        <v>9</v>
      </c>
      <c r="D28" s="16" t="s">
        <v>9</v>
      </c>
      <c r="E28" s="16" t="s">
        <v>9</v>
      </c>
      <c r="F28" s="16" t="s">
        <v>9</v>
      </c>
      <c r="G28" s="16" t="s">
        <v>9</v>
      </c>
      <c r="H28" s="16" t="s">
        <v>9</v>
      </c>
      <c r="I28" s="16" t="s">
        <v>9</v>
      </c>
      <c r="J28" s="16" t="s">
        <v>9</v>
      </c>
      <c r="K28" s="16" t="s">
        <v>9</v>
      </c>
    </row>
    <row r="29" spans="1:11" ht="15.75" thickBot="1">
      <c r="A29" s="11" t="s">
        <v>6</v>
      </c>
      <c r="B29" s="17" t="s">
        <v>9</v>
      </c>
      <c r="C29" s="17" t="s">
        <v>9</v>
      </c>
      <c r="D29" s="17" t="s">
        <v>9</v>
      </c>
      <c r="E29" s="17" t="s">
        <v>9</v>
      </c>
      <c r="F29" s="17" t="s">
        <v>9</v>
      </c>
      <c r="G29" s="17" t="s">
        <v>9</v>
      </c>
      <c r="H29" s="17" t="s">
        <v>9</v>
      </c>
      <c r="I29" s="17" t="s">
        <v>9</v>
      </c>
      <c r="J29" s="17" t="s">
        <v>9</v>
      </c>
      <c r="K29" s="17" t="s">
        <v>9</v>
      </c>
    </row>
    <row r="30" spans="1:11" ht="15.75" thickTop="1">
      <c r="A30" s="15" t="s">
        <v>7</v>
      </c>
      <c r="B30" s="93" t="s">
        <v>9</v>
      </c>
      <c r="C30" s="93" t="s">
        <v>9</v>
      </c>
      <c r="D30" s="93" t="s">
        <v>9</v>
      </c>
      <c r="E30" s="93" t="s">
        <v>9</v>
      </c>
      <c r="F30" s="93" t="s">
        <v>9</v>
      </c>
      <c r="G30" s="93" t="s">
        <v>9</v>
      </c>
      <c r="H30" s="93" t="s">
        <v>9</v>
      </c>
      <c r="I30" s="93" t="s">
        <v>9</v>
      </c>
      <c r="J30" s="93" t="s">
        <v>9</v>
      </c>
      <c r="K30" s="93" t="s">
        <v>9</v>
      </c>
    </row>
    <row r="31" spans="1:11" ht="15">
      <c r="A31" s="18" t="s">
        <v>12</v>
      </c>
      <c r="B31" s="19"/>
      <c r="C31" s="19"/>
      <c r="D31" s="19"/>
      <c r="E31" s="19"/>
      <c r="F31" s="19"/>
      <c r="G31" s="19"/>
      <c r="H31" s="19"/>
      <c r="I31" s="19"/>
      <c r="J31" s="19"/>
      <c r="K31" s="19"/>
    </row>
    <row r="32" spans="1:11" ht="15">
      <c r="A32" s="20" t="s">
        <v>4</v>
      </c>
      <c r="B32" s="21">
        <f aca="true" t="shared" si="8" ref="B32:K32">+B7+B12+B17+B22</f>
        <v>2820</v>
      </c>
      <c r="C32" s="21">
        <f t="shared" si="8"/>
        <v>2924</v>
      </c>
      <c r="D32" s="21">
        <f t="shared" si="8"/>
        <v>2959</v>
      </c>
      <c r="E32" s="21">
        <f t="shared" si="8"/>
        <v>2887</v>
      </c>
      <c r="F32" s="21">
        <f t="shared" si="8"/>
        <v>3088</v>
      </c>
      <c r="G32" s="21">
        <f t="shared" si="8"/>
        <v>3133</v>
      </c>
      <c r="H32" s="21">
        <f t="shared" si="8"/>
        <v>3433</v>
      </c>
      <c r="I32" s="21">
        <f t="shared" si="8"/>
        <v>3610</v>
      </c>
      <c r="J32" s="21">
        <f t="shared" si="8"/>
        <v>3817</v>
      </c>
      <c r="K32" s="21">
        <f t="shared" si="8"/>
        <v>3893</v>
      </c>
    </row>
    <row r="33" spans="1:11" ht="15">
      <c r="A33" s="20" t="s">
        <v>5</v>
      </c>
      <c r="B33" s="21">
        <f aca="true" t="shared" si="9" ref="B33:K33">+B8+B13+B18+B23</f>
        <v>1275</v>
      </c>
      <c r="C33" s="21">
        <f t="shared" si="9"/>
        <v>1035</v>
      </c>
      <c r="D33" s="21">
        <f t="shared" si="9"/>
        <v>1089</v>
      </c>
      <c r="E33" s="21">
        <f t="shared" si="9"/>
        <v>1068</v>
      </c>
      <c r="F33" s="21">
        <f t="shared" si="9"/>
        <v>1072</v>
      </c>
      <c r="G33" s="21">
        <f t="shared" si="9"/>
        <v>976</v>
      </c>
      <c r="H33" s="21">
        <f t="shared" si="9"/>
        <v>1069</v>
      </c>
      <c r="I33" s="21">
        <f t="shared" si="9"/>
        <v>1013</v>
      </c>
      <c r="J33" s="21">
        <f t="shared" si="9"/>
        <v>1091</v>
      </c>
      <c r="K33" s="21">
        <f t="shared" si="9"/>
        <v>1098</v>
      </c>
    </row>
    <row r="34" spans="1:11" ht="15.75" thickBot="1">
      <c r="A34" s="22" t="s">
        <v>6</v>
      </c>
      <c r="B34" s="23">
        <f aca="true" t="shared" si="10" ref="B34:K34">+B9+B14+B19+B24</f>
        <v>4095</v>
      </c>
      <c r="C34" s="23">
        <f t="shared" si="10"/>
        <v>3959</v>
      </c>
      <c r="D34" s="23">
        <f t="shared" si="10"/>
        <v>4048</v>
      </c>
      <c r="E34" s="23">
        <f t="shared" si="10"/>
        <v>3955</v>
      </c>
      <c r="F34" s="23">
        <f t="shared" si="10"/>
        <v>4160</v>
      </c>
      <c r="G34" s="23">
        <f t="shared" si="10"/>
        <v>4109</v>
      </c>
      <c r="H34" s="23">
        <f t="shared" si="10"/>
        <v>4502</v>
      </c>
      <c r="I34" s="23">
        <f t="shared" si="10"/>
        <v>4623</v>
      </c>
      <c r="J34" s="23">
        <f t="shared" si="10"/>
        <v>4908</v>
      </c>
      <c r="K34" s="23">
        <f t="shared" si="10"/>
        <v>4991</v>
      </c>
    </row>
    <row r="35" spans="1:11" ht="15.75" thickTop="1">
      <c r="A35" s="24" t="s">
        <v>7</v>
      </c>
      <c r="B35" s="25">
        <f aca="true" t="shared" si="11" ref="B35:K35">+B10+B15+B20+B25</f>
        <v>3184.2857142857147</v>
      </c>
      <c r="C35" s="25">
        <f t="shared" si="11"/>
        <v>3219.714285714286</v>
      </c>
      <c r="D35" s="25">
        <f t="shared" si="11"/>
        <v>3270.142857142857</v>
      </c>
      <c r="E35" s="25">
        <f t="shared" si="11"/>
        <v>3192.142857142857</v>
      </c>
      <c r="F35" s="25">
        <f t="shared" si="11"/>
        <v>3394.285714285714</v>
      </c>
      <c r="G35" s="25">
        <f t="shared" si="11"/>
        <v>3411.857142857142</v>
      </c>
      <c r="H35" s="25">
        <f t="shared" si="11"/>
        <v>3738.4285714285716</v>
      </c>
      <c r="I35" s="25">
        <f t="shared" si="11"/>
        <v>3899.428571428571</v>
      </c>
      <c r="J35" s="25">
        <f t="shared" si="11"/>
        <v>4128.714285714285</v>
      </c>
      <c r="K35" s="25">
        <f t="shared" si="11"/>
        <v>4206.714285714286</v>
      </c>
    </row>
    <row r="38" spans="10:11" ht="15">
      <c r="J38" s="38"/>
      <c r="K38" s="38"/>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59"/>
  <sheetViews>
    <sheetView zoomScalePageLayoutView="0" workbookViewId="0" topLeftCell="A1">
      <selection activeCell="A3" sqref="A3"/>
    </sheetView>
  </sheetViews>
  <sheetFormatPr defaultColWidth="9.140625" defaultRowHeight="12.75"/>
  <cols>
    <col min="1" max="1" width="34.140625" style="104" customWidth="1"/>
    <col min="2" max="21" width="9.00390625" style="104" customWidth="1"/>
    <col min="22" max="16384" width="9.140625" style="104" customWidth="1"/>
  </cols>
  <sheetData>
    <row r="1" s="95" customFormat="1" ht="15">
      <c r="A1" s="95" t="s">
        <v>170</v>
      </c>
    </row>
    <row r="2" s="95" customFormat="1" ht="15"/>
    <row r="3" s="95" customFormat="1" ht="15.75">
      <c r="A3" s="87" t="s">
        <v>218</v>
      </c>
    </row>
    <row r="4" s="95" customFormat="1" ht="15.75" thickBot="1"/>
    <row r="5" spans="1:21" s="98" customFormat="1" ht="15">
      <c r="A5" s="135" t="s">
        <v>18</v>
      </c>
      <c r="B5" s="96" t="s">
        <v>0</v>
      </c>
      <c r="C5" s="97"/>
      <c r="D5" s="96" t="s">
        <v>1</v>
      </c>
      <c r="E5" s="97"/>
      <c r="F5" s="96" t="s">
        <v>2</v>
      </c>
      <c r="G5" s="97"/>
      <c r="H5" s="96" t="s">
        <v>3</v>
      </c>
      <c r="I5" s="97"/>
      <c r="J5" s="96" t="s">
        <v>8</v>
      </c>
      <c r="K5" s="97"/>
      <c r="L5" s="96" t="s">
        <v>13</v>
      </c>
      <c r="M5" s="97"/>
      <c r="N5" s="96" t="s">
        <v>14</v>
      </c>
      <c r="O5" s="97"/>
      <c r="P5" s="96" t="s">
        <v>15</v>
      </c>
      <c r="Q5" s="97"/>
      <c r="R5" s="96" t="s">
        <v>19</v>
      </c>
      <c r="S5" s="97"/>
      <c r="T5" s="96" t="s">
        <v>20</v>
      </c>
      <c r="U5" s="97"/>
    </row>
    <row r="6" spans="1:21" s="101" customFormat="1" ht="15.75" thickBot="1">
      <c r="A6" s="136"/>
      <c r="B6" s="99" t="s">
        <v>74</v>
      </c>
      <c r="C6" s="100" t="s">
        <v>75</v>
      </c>
      <c r="D6" s="99" t="s">
        <v>74</v>
      </c>
      <c r="E6" s="100" t="s">
        <v>75</v>
      </c>
      <c r="F6" s="99" t="s">
        <v>74</v>
      </c>
      <c r="G6" s="100" t="s">
        <v>75</v>
      </c>
      <c r="H6" s="99" t="s">
        <v>74</v>
      </c>
      <c r="I6" s="100" t="s">
        <v>75</v>
      </c>
      <c r="J6" s="99" t="s">
        <v>74</v>
      </c>
      <c r="K6" s="100" t="s">
        <v>75</v>
      </c>
      <c r="L6" s="99" t="s">
        <v>74</v>
      </c>
      <c r="M6" s="100" t="s">
        <v>75</v>
      </c>
      <c r="N6" s="99" t="s">
        <v>74</v>
      </c>
      <c r="O6" s="100" t="s">
        <v>75</v>
      </c>
      <c r="P6" s="99" t="s">
        <v>74</v>
      </c>
      <c r="Q6" s="100" t="s">
        <v>75</v>
      </c>
      <c r="R6" s="99" t="s">
        <v>74</v>
      </c>
      <c r="S6" s="100" t="s">
        <v>75</v>
      </c>
      <c r="T6" s="99" t="s">
        <v>74</v>
      </c>
      <c r="U6" s="100" t="s">
        <v>75</v>
      </c>
    </row>
    <row r="7" spans="1:21" ht="15.75" thickTop="1">
      <c r="A7" s="125" t="s">
        <v>89</v>
      </c>
      <c r="B7" s="128">
        <v>83</v>
      </c>
      <c r="C7" s="103">
        <v>116</v>
      </c>
      <c r="D7" s="128">
        <v>99</v>
      </c>
      <c r="E7" s="103">
        <v>122</v>
      </c>
      <c r="F7" s="128">
        <v>104</v>
      </c>
      <c r="G7" s="103">
        <v>118</v>
      </c>
      <c r="H7" s="128">
        <v>103</v>
      </c>
      <c r="I7" s="103">
        <v>97</v>
      </c>
      <c r="J7" s="128">
        <v>93</v>
      </c>
      <c r="K7" s="103">
        <v>94</v>
      </c>
      <c r="L7" s="128">
        <v>96</v>
      </c>
      <c r="M7" s="103">
        <v>100</v>
      </c>
      <c r="N7" s="128">
        <v>101</v>
      </c>
      <c r="O7" s="103">
        <v>107</v>
      </c>
      <c r="P7" s="128">
        <v>102</v>
      </c>
      <c r="Q7" s="103">
        <v>117</v>
      </c>
      <c r="R7" s="128">
        <v>111</v>
      </c>
      <c r="S7" s="103">
        <v>124</v>
      </c>
      <c r="T7" s="128">
        <v>165</v>
      </c>
      <c r="U7" s="103">
        <v>131</v>
      </c>
    </row>
    <row r="8" spans="1:21" ht="15">
      <c r="A8" s="125" t="s">
        <v>23</v>
      </c>
      <c r="B8" s="70">
        <v>155</v>
      </c>
      <c r="C8" s="105">
        <v>133</v>
      </c>
      <c r="D8" s="70">
        <v>156</v>
      </c>
      <c r="E8" s="105">
        <v>123</v>
      </c>
      <c r="F8" s="70">
        <v>141</v>
      </c>
      <c r="G8" s="105">
        <v>95</v>
      </c>
      <c r="H8" s="70">
        <v>131</v>
      </c>
      <c r="I8" s="105">
        <v>99</v>
      </c>
      <c r="J8" s="70">
        <v>136</v>
      </c>
      <c r="K8" s="105">
        <v>88</v>
      </c>
      <c r="L8" s="70">
        <v>137</v>
      </c>
      <c r="M8" s="105">
        <v>78</v>
      </c>
      <c r="N8" s="70">
        <v>144</v>
      </c>
      <c r="O8" s="105">
        <v>90</v>
      </c>
      <c r="P8" s="70">
        <v>140</v>
      </c>
      <c r="Q8" s="105">
        <v>87</v>
      </c>
      <c r="R8" s="70">
        <v>122</v>
      </c>
      <c r="S8" s="105">
        <v>82</v>
      </c>
      <c r="T8" s="70">
        <v>106</v>
      </c>
      <c r="U8" s="105">
        <v>91</v>
      </c>
    </row>
    <row r="9" spans="1:21" ht="15">
      <c r="A9" s="125" t="s">
        <v>25</v>
      </c>
      <c r="B9" s="70">
        <v>343</v>
      </c>
      <c r="C9" s="105">
        <v>214</v>
      </c>
      <c r="D9" s="70">
        <v>313</v>
      </c>
      <c r="E9" s="105">
        <v>210</v>
      </c>
      <c r="F9" s="70">
        <v>318</v>
      </c>
      <c r="G9" s="105">
        <v>206</v>
      </c>
      <c r="H9" s="70">
        <v>332</v>
      </c>
      <c r="I9" s="105">
        <v>193</v>
      </c>
      <c r="J9" s="70">
        <v>316</v>
      </c>
      <c r="K9" s="105">
        <v>204</v>
      </c>
      <c r="L9" s="70">
        <v>319</v>
      </c>
      <c r="M9" s="105">
        <v>182</v>
      </c>
      <c r="N9" s="70">
        <v>319</v>
      </c>
      <c r="O9" s="105">
        <v>187</v>
      </c>
      <c r="P9" s="70">
        <v>314</v>
      </c>
      <c r="Q9" s="105">
        <v>190</v>
      </c>
      <c r="R9" s="70">
        <v>319</v>
      </c>
      <c r="S9" s="105">
        <v>196</v>
      </c>
      <c r="T9" s="70">
        <v>288</v>
      </c>
      <c r="U9" s="105">
        <v>174</v>
      </c>
    </row>
    <row r="10" spans="1:21" ht="15">
      <c r="A10" s="125" t="s">
        <v>90</v>
      </c>
      <c r="B10" s="70">
        <v>0</v>
      </c>
      <c r="C10" s="105">
        <v>0</v>
      </c>
      <c r="D10" s="70">
        <v>0</v>
      </c>
      <c r="E10" s="105">
        <v>0</v>
      </c>
      <c r="F10" s="70">
        <v>0</v>
      </c>
      <c r="G10" s="105">
        <v>0</v>
      </c>
      <c r="H10" s="70">
        <v>0</v>
      </c>
      <c r="I10" s="105">
        <v>0</v>
      </c>
      <c r="J10" s="70">
        <v>0</v>
      </c>
      <c r="K10" s="105">
        <v>0</v>
      </c>
      <c r="L10" s="70">
        <v>0</v>
      </c>
      <c r="M10" s="105">
        <v>4</v>
      </c>
      <c r="N10" s="70">
        <v>6</v>
      </c>
      <c r="O10" s="105">
        <v>2</v>
      </c>
      <c r="P10" s="70">
        <v>4</v>
      </c>
      <c r="Q10" s="105">
        <v>4</v>
      </c>
      <c r="R10" s="70">
        <v>3</v>
      </c>
      <c r="S10" s="105">
        <v>3</v>
      </c>
      <c r="T10" s="70">
        <v>5</v>
      </c>
      <c r="U10" s="105">
        <v>3</v>
      </c>
    </row>
    <row r="11" spans="1:21" ht="15">
      <c r="A11" s="125" t="s">
        <v>121</v>
      </c>
      <c r="B11" s="70">
        <v>57</v>
      </c>
      <c r="C11" s="105">
        <v>92</v>
      </c>
      <c r="D11" s="70">
        <v>53</v>
      </c>
      <c r="E11" s="105">
        <v>73</v>
      </c>
      <c r="F11" s="70">
        <v>76</v>
      </c>
      <c r="G11" s="105">
        <v>98</v>
      </c>
      <c r="H11" s="70">
        <v>74</v>
      </c>
      <c r="I11" s="105">
        <v>100</v>
      </c>
      <c r="J11" s="70">
        <v>73</v>
      </c>
      <c r="K11" s="105">
        <v>113</v>
      </c>
      <c r="L11" s="70">
        <v>65</v>
      </c>
      <c r="M11" s="105">
        <v>104</v>
      </c>
      <c r="N11" s="70">
        <v>61</v>
      </c>
      <c r="O11" s="105">
        <v>109</v>
      </c>
      <c r="P11" s="70">
        <v>61</v>
      </c>
      <c r="Q11" s="105">
        <v>90</v>
      </c>
      <c r="R11" s="70">
        <v>68</v>
      </c>
      <c r="S11" s="105">
        <v>91</v>
      </c>
      <c r="T11" s="70">
        <v>82</v>
      </c>
      <c r="U11" s="105">
        <v>102</v>
      </c>
    </row>
    <row r="12" spans="1:21" ht="15">
      <c r="A12" s="125" t="s">
        <v>27</v>
      </c>
      <c r="B12" s="70">
        <v>6</v>
      </c>
      <c r="C12" s="105">
        <v>18</v>
      </c>
      <c r="D12" s="70">
        <v>6</v>
      </c>
      <c r="E12" s="105">
        <v>18</v>
      </c>
      <c r="F12" s="70">
        <v>12</v>
      </c>
      <c r="G12" s="105">
        <v>12</v>
      </c>
      <c r="H12" s="70">
        <v>11</v>
      </c>
      <c r="I12" s="105">
        <v>11</v>
      </c>
      <c r="J12" s="70">
        <v>11</v>
      </c>
      <c r="K12" s="105">
        <v>15</v>
      </c>
      <c r="L12" s="70">
        <v>10</v>
      </c>
      <c r="M12" s="105">
        <v>15</v>
      </c>
      <c r="N12" s="70">
        <v>13</v>
      </c>
      <c r="O12" s="105">
        <v>16</v>
      </c>
      <c r="P12" s="70">
        <v>16</v>
      </c>
      <c r="Q12" s="105">
        <v>18</v>
      </c>
      <c r="R12" s="70">
        <v>16</v>
      </c>
      <c r="S12" s="105">
        <v>22</v>
      </c>
      <c r="T12" s="70">
        <v>16</v>
      </c>
      <c r="U12" s="105">
        <v>22</v>
      </c>
    </row>
    <row r="13" spans="1:21" ht="15">
      <c r="A13" s="125" t="s">
        <v>50</v>
      </c>
      <c r="B13" s="70">
        <v>261</v>
      </c>
      <c r="C13" s="105">
        <v>125</v>
      </c>
      <c r="D13" s="70">
        <v>239</v>
      </c>
      <c r="E13" s="105">
        <v>117</v>
      </c>
      <c r="F13" s="70">
        <v>284</v>
      </c>
      <c r="G13" s="105">
        <v>119</v>
      </c>
      <c r="H13" s="70">
        <v>301</v>
      </c>
      <c r="I13" s="105">
        <v>125</v>
      </c>
      <c r="J13" s="70">
        <v>329</v>
      </c>
      <c r="K13" s="105">
        <v>127</v>
      </c>
      <c r="L13" s="70">
        <v>306</v>
      </c>
      <c r="M13" s="105">
        <v>134</v>
      </c>
      <c r="N13" s="70">
        <v>318</v>
      </c>
      <c r="O13" s="105">
        <v>132</v>
      </c>
      <c r="P13" s="70">
        <v>326</v>
      </c>
      <c r="Q13" s="105">
        <v>141</v>
      </c>
      <c r="R13" s="70">
        <v>341</v>
      </c>
      <c r="S13" s="105">
        <v>157</v>
      </c>
      <c r="T13" s="70">
        <v>327</v>
      </c>
      <c r="U13" s="105">
        <v>138</v>
      </c>
    </row>
    <row r="14" spans="1:21" ht="15">
      <c r="A14" s="125" t="s">
        <v>29</v>
      </c>
      <c r="B14" s="70">
        <v>63</v>
      </c>
      <c r="C14" s="105">
        <v>288</v>
      </c>
      <c r="D14" s="70">
        <v>61</v>
      </c>
      <c r="E14" s="105">
        <v>262</v>
      </c>
      <c r="F14" s="70">
        <v>49</v>
      </c>
      <c r="G14" s="105">
        <v>265</v>
      </c>
      <c r="H14" s="70">
        <v>50</v>
      </c>
      <c r="I14" s="105">
        <v>259</v>
      </c>
      <c r="J14" s="70">
        <v>57</v>
      </c>
      <c r="K14" s="105">
        <v>272</v>
      </c>
      <c r="L14" s="70">
        <v>66</v>
      </c>
      <c r="M14" s="105">
        <v>289</v>
      </c>
      <c r="N14" s="70">
        <v>77</v>
      </c>
      <c r="O14" s="105">
        <v>326</v>
      </c>
      <c r="P14" s="70">
        <v>84</v>
      </c>
      <c r="Q14" s="105">
        <v>345</v>
      </c>
      <c r="R14" s="70">
        <v>90</v>
      </c>
      <c r="S14" s="105">
        <v>345</v>
      </c>
      <c r="T14" s="70">
        <v>97</v>
      </c>
      <c r="U14" s="105">
        <v>351</v>
      </c>
    </row>
    <row r="15" spans="1:21" ht="15">
      <c r="A15" s="125" t="s">
        <v>123</v>
      </c>
      <c r="B15" s="70">
        <v>81</v>
      </c>
      <c r="C15" s="105">
        <v>85</v>
      </c>
      <c r="D15" s="70">
        <v>85</v>
      </c>
      <c r="E15" s="105">
        <v>94</v>
      </c>
      <c r="F15" s="70">
        <v>109</v>
      </c>
      <c r="G15" s="105">
        <v>100</v>
      </c>
      <c r="H15" s="70">
        <v>94</v>
      </c>
      <c r="I15" s="105">
        <v>90</v>
      </c>
      <c r="J15" s="70">
        <v>97</v>
      </c>
      <c r="K15" s="105">
        <v>85</v>
      </c>
      <c r="L15" s="70">
        <v>93</v>
      </c>
      <c r="M15" s="105">
        <v>92</v>
      </c>
      <c r="N15" s="70">
        <v>102</v>
      </c>
      <c r="O15" s="105">
        <v>87</v>
      </c>
      <c r="P15" s="70">
        <v>92</v>
      </c>
      <c r="Q15" s="105">
        <v>78</v>
      </c>
      <c r="R15" s="70">
        <v>111</v>
      </c>
      <c r="S15" s="105">
        <v>74</v>
      </c>
      <c r="T15" s="70">
        <v>109</v>
      </c>
      <c r="U15" s="105">
        <v>75</v>
      </c>
    </row>
    <row r="16" spans="1:21" ht="15">
      <c r="A16" s="125" t="s">
        <v>91</v>
      </c>
      <c r="B16" s="70">
        <v>36</v>
      </c>
      <c r="C16" s="105">
        <v>11</v>
      </c>
      <c r="D16" s="70">
        <v>43</v>
      </c>
      <c r="E16" s="105">
        <v>16</v>
      </c>
      <c r="F16" s="70">
        <v>53</v>
      </c>
      <c r="G16" s="105">
        <v>16</v>
      </c>
      <c r="H16" s="70">
        <v>49</v>
      </c>
      <c r="I16" s="105">
        <v>19</v>
      </c>
      <c r="J16" s="70">
        <v>62</v>
      </c>
      <c r="K16" s="105">
        <v>20</v>
      </c>
      <c r="L16" s="70">
        <v>64</v>
      </c>
      <c r="M16" s="105">
        <v>22</v>
      </c>
      <c r="N16" s="70">
        <v>71</v>
      </c>
      <c r="O16" s="105">
        <v>18</v>
      </c>
      <c r="P16" s="70">
        <v>64</v>
      </c>
      <c r="Q16" s="105">
        <v>28</v>
      </c>
      <c r="R16" s="70">
        <v>77</v>
      </c>
      <c r="S16" s="105">
        <v>42</v>
      </c>
      <c r="T16" s="70">
        <v>86</v>
      </c>
      <c r="U16" s="105">
        <v>57</v>
      </c>
    </row>
    <row r="17" spans="1:21" ht="15">
      <c r="A17" s="125" t="s">
        <v>92</v>
      </c>
      <c r="B17" s="70">
        <v>30</v>
      </c>
      <c r="C17" s="105">
        <v>7</v>
      </c>
      <c r="D17" s="70">
        <v>33</v>
      </c>
      <c r="E17" s="105">
        <v>4</v>
      </c>
      <c r="F17" s="70">
        <v>35</v>
      </c>
      <c r="G17" s="105">
        <v>2</v>
      </c>
      <c r="H17" s="70">
        <v>39</v>
      </c>
      <c r="I17" s="105">
        <v>1</v>
      </c>
      <c r="J17" s="70">
        <v>54</v>
      </c>
      <c r="K17" s="105">
        <v>4</v>
      </c>
      <c r="L17" s="70">
        <v>55</v>
      </c>
      <c r="M17" s="105">
        <v>8</v>
      </c>
      <c r="N17" s="70">
        <v>64</v>
      </c>
      <c r="O17" s="105">
        <v>19</v>
      </c>
      <c r="P17" s="70">
        <v>76</v>
      </c>
      <c r="Q17" s="105">
        <v>16</v>
      </c>
      <c r="R17" s="70">
        <v>82</v>
      </c>
      <c r="S17" s="105">
        <v>23</v>
      </c>
      <c r="T17" s="70">
        <v>30</v>
      </c>
      <c r="U17" s="105">
        <v>7</v>
      </c>
    </row>
    <row r="18" spans="1:21" ht="15">
      <c r="A18" s="125" t="s">
        <v>30</v>
      </c>
      <c r="B18" s="70">
        <v>2</v>
      </c>
      <c r="C18" s="105">
        <v>3</v>
      </c>
      <c r="D18" s="70">
        <v>3</v>
      </c>
      <c r="E18" s="105">
        <v>1</v>
      </c>
      <c r="F18" s="70">
        <v>2</v>
      </c>
      <c r="G18" s="105">
        <v>1</v>
      </c>
      <c r="H18" s="70">
        <v>1</v>
      </c>
      <c r="I18" s="105">
        <v>2</v>
      </c>
      <c r="J18" s="70">
        <v>1</v>
      </c>
      <c r="K18" s="105">
        <v>6</v>
      </c>
      <c r="L18" s="70">
        <v>2</v>
      </c>
      <c r="M18" s="105">
        <v>7</v>
      </c>
      <c r="N18" s="70">
        <v>2</v>
      </c>
      <c r="O18" s="105">
        <v>3</v>
      </c>
      <c r="P18" s="70">
        <v>2</v>
      </c>
      <c r="Q18" s="105">
        <v>4</v>
      </c>
      <c r="R18" s="70">
        <v>4</v>
      </c>
      <c r="S18" s="105">
        <v>5</v>
      </c>
      <c r="T18" s="70">
        <v>5</v>
      </c>
      <c r="U18" s="105">
        <v>3</v>
      </c>
    </row>
    <row r="19" spans="1:21" ht="15">
      <c r="A19" s="125" t="s">
        <v>195</v>
      </c>
      <c r="B19" s="70">
        <v>111</v>
      </c>
      <c r="C19" s="105">
        <v>18</v>
      </c>
      <c r="D19" s="70">
        <v>120</v>
      </c>
      <c r="E19" s="105">
        <v>15</v>
      </c>
      <c r="F19" s="70">
        <v>119</v>
      </c>
      <c r="G19" s="105">
        <v>19</v>
      </c>
      <c r="H19" s="70">
        <v>112</v>
      </c>
      <c r="I19" s="105">
        <v>16</v>
      </c>
      <c r="J19" s="70">
        <v>105</v>
      </c>
      <c r="K19" s="105">
        <v>16</v>
      </c>
      <c r="L19" s="70">
        <v>100</v>
      </c>
      <c r="M19" s="105">
        <v>19</v>
      </c>
      <c r="N19" s="70">
        <v>105</v>
      </c>
      <c r="O19" s="105">
        <v>17</v>
      </c>
      <c r="P19" s="70">
        <v>135</v>
      </c>
      <c r="Q19" s="105">
        <v>37</v>
      </c>
      <c r="R19" s="70">
        <v>173</v>
      </c>
      <c r="S19" s="105">
        <v>46</v>
      </c>
      <c r="T19" s="70">
        <v>179</v>
      </c>
      <c r="U19" s="105">
        <v>46</v>
      </c>
    </row>
    <row r="20" spans="1:21" ht="15">
      <c r="A20" s="125" t="s">
        <v>31</v>
      </c>
      <c r="B20" s="70">
        <v>194</v>
      </c>
      <c r="C20" s="105">
        <v>114</v>
      </c>
      <c r="D20" s="70">
        <v>200</v>
      </c>
      <c r="E20" s="105">
        <v>106</v>
      </c>
      <c r="F20" s="70">
        <v>187</v>
      </c>
      <c r="G20" s="105">
        <v>111</v>
      </c>
      <c r="H20" s="70">
        <v>197</v>
      </c>
      <c r="I20" s="105">
        <v>109</v>
      </c>
      <c r="J20" s="70">
        <v>204</v>
      </c>
      <c r="K20" s="105">
        <v>130</v>
      </c>
      <c r="L20" s="70">
        <v>191</v>
      </c>
      <c r="M20" s="105">
        <v>127</v>
      </c>
      <c r="N20" s="70">
        <v>200</v>
      </c>
      <c r="O20" s="105">
        <v>126</v>
      </c>
      <c r="P20" s="70">
        <v>202</v>
      </c>
      <c r="Q20" s="105">
        <v>131</v>
      </c>
      <c r="R20" s="70">
        <v>191</v>
      </c>
      <c r="S20" s="105">
        <v>130</v>
      </c>
      <c r="T20" s="70">
        <v>197</v>
      </c>
      <c r="U20" s="105">
        <v>116</v>
      </c>
    </row>
    <row r="21" spans="1:21" ht="15">
      <c r="A21" s="125" t="s">
        <v>55</v>
      </c>
      <c r="B21" s="70">
        <v>15</v>
      </c>
      <c r="C21" s="105">
        <v>12</v>
      </c>
      <c r="D21" s="70">
        <v>13</v>
      </c>
      <c r="E21" s="105">
        <v>7</v>
      </c>
      <c r="F21" s="70">
        <v>10</v>
      </c>
      <c r="G21" s="105">
        <v>4</v>
      </c>
      <c r="H21" s="70">
        <v>10</v>
      </c>
      <c r="I21" s="105">
        <v>9</v>
      </c>
      <c r="J21" s="70">
        <v>10</v>
      </c>
      <c r="K21" s="105">
        <v>8</v>
      </c>
      <c r="L21" s="70">
        <v>10</v>
      </c>
      <c r="M21" s="105">
        <v>6</v>
      </c>
      <c r="N21" s="70">
        <v>11</v>
      </c>
      <c r="O21" s="105">
        <v>6</v>
      </c>
      <c r="P21" s="70">
        <v>8</v>
      </c>
      <c r="Q21" s="105">
        <v>6</v>
      </c>
      <c r="R21" s="70">
        <v>11</v>
      </c>
      <c r="S21" s="105">
        <v>6</v>
      </c>
      <c r="T21" s="70">
        <v>9</v>
      </c>
      <c r="U21" s="105">
        <v>7</v>
      </c>
    </row>
    <row r="22" spans="1:21" ht="15">
      <c r="A22" s="125" t="s">
        <v>93</v>
      </c>
      <c r="B22" s="70">
        <v>81</v>
      </c>
      <c r="C22" s="105">
        <v>5</v>
      </c>
      <c r="D22" s="70">
        <v>83</v>
      </c>
      <c r="E22" s="105">
        <v>8</v>
      </c>
      <c r="F22" s="70">
        <v>84</v>
      </c>
      <c r="G22" s="105">
        <v>8</v>
      </c>
      <c r="H22" s="70">
        <v>83</v>
      </c>
      <c r="I22" s="105">
        <v>7</v>
      </c>
      <c r="J22" s="70">
        <v>77</v>
      </c>
      <c r="K22" s="105">
        <v>5</v>
      </c>
      <c r="L22" s="70">
        <v>75</v>
      </c>
      <c r="M22" s="105">
        <v>5</v>
      </c>
      <c r="N22" s="70">
        <v>74</v>
      </c>
      <c r="O22" s="105">
        <v>8</v>
      </c>
      <c r="P22" s="70">
        <v>77</v>
      </c>
      <c r="Q22" s="105">
        <v>7</v>
      </c>
      <c r="R22" s="70">
        <v>83</v>
      </c>
      <c r="S22" s="105">
        <v>7</v>
      </c>
      <c r="T22" s="70">
        <v>91</v>
      </c>
      <c r="U22" s="105">
        <v>7</v>
      </c>
    </row>
    <row r="23" spans="1:21" ht="15">
      <c r="A23" s="125" t="s">
        <v>34</v>
      </c>
      <c r="B23" s="70">
        <v>12</v>
      </c>
      <c r="C23" s="105">
        <v>8</v>
      </c>
      <c r="D23" s="70">
        <v>8</v>
      </c>
      <c r="E23" s="105">
        <v>7</v>
      </c>
      <c r="F23" s="70">
        <v>8</v>
      </c>
      <c r="G23" s="105">
        <v>5</v>
      </c>
      <c r="H23" s="70">
        <v>9</v>
      </c>
      <c r="I23" s="105">
        <v>6</v>
      </c>
      <c r="J23" s="70">
        <v>9</v>
      </c>
      <c r="K23" s="105">
        <v>8</v>
      </c>
      <c r="L23" s="70">
        <v>8</v>
      </c>
      <c r="M23" s="105">
        <v>5</v>
      </c>
      <c r="N23" s="70">
        <v>10</v>
      </c>
      <c r="O23" s="105">
        <v>8</v>
      </c>
      <c r="P23" s="70">
        <v>13</v>
      </c>
      <c r="Q23" s="105">
        <v>6</v>
      </c>
      <c r="R23" s="70">
        <v>12</v>
      </c>
      <c r="S23" s="105">
        <v>7</v>
      </c>
      <c r="T23" s="70">
        <v>13</v>
      </c>
      <c r="U23" s="105">
        <v>12</v>
      </c>
    </row>
    <row r="24" spans="1:21" ht="30">
      <c r="A24" s="125" t="s">
        <v>94</v>
      </c>
      <c r="B24" s="70">
        <v>20</v>
      </c>
      <c r="C24" s="105">
        <v>16</v>
      </c>
      <c r="D24" s="70">
        <v>17</v>
      </c>
      <c r="E24" s="105">
        <v>17</v>
      </c>
      <c r="F24" s="70">
        <v>12</v>
      </c>
      <c r="G24" s="105">
        <v>17</v>
      </c>
      <c r="H24" s="70">
        <v>14</v>
      </c>
      <c r="I24" s="105">
        <v>15</v>
      </c>
      <c r="J24" s="70">
        <v>14</v>
      </c>
      <c r="K24" s="105">
        <v>9</v>
      </c>
      <c r="L24" s="70">
        <v>21</v>
      </c>
      <c r="M24" s="105">
        <v>8</v>
      </c>
      <c r="N24" s="70">
        <v>22</v>
      </c>
      <c r="O24" s="105">
        <v>11</v>
      </c>
      <c r="P24" s="70">
        <v>30</v>
      </c>
      <c r="Q24" s="105">
        <v>15</v>
      </c>
      <c r="R24" s="70">
        <v>32</v>
      </c>
      <c r="S24" s="105">
        <v>13</v>
      </c>
      <c r="T24" s="70">
        <v>32</v>
      </c>
      <c r="U24" s="105">
        <v>20</v>
      </c>
    </row>
    <row r="25" spans="1:21" ht="15">
      <c r="A25" s="125" t="s">
        <v>35</v>
      </c>
      <c r="B25" s="70">
        <v>98</v>
      </c>
      <c r="C25" s="105">
        <v>206</v>
      </c>
      <c r="D25" s="70">
        <v>101</v>
      </c>
      <c r="E25" s="105">
        <v>198</v>
      </c>
      <c r="F25" s="70">
        <v>95</v>
      </c>
      <c r="G25" s="105">
        <v>183</v>
      </c>
      <c r="H25" s="70">
        <v>87</v>
      </c>
      <c r="I25" s="105">
        <v>180</v>
      </c>
      <c r="J25" s="70">
        <v>93</v>
      </c>
      <c r="K25" s="105">
        <v>194</v>
      </c>
      <c r="L25" s="70">
        <v>121</v>
      </c>
      <c r="M25" s="105">
        <v>209</v>
      </c>
      <c r="N25" s="70">
        <v>121</v>
      </c>
      <c r="O25" s="105">
        <v>212</v>
      </c>
      <c r="P25" s="70">
        <v>134</v>
      </c>
      <c r="Q25" s="105">
        <v>212</v>
      </c>
      <c r="R25" s="70">
        <v>141</v>
      </c>
      <c r="S25" s="105">
        <v>223</v>
      </c>
      <c r="T25" s="70">
        <v>149</v>
      </c>
      <c r="U25" s="105">
        <v>225</v>
      </c>
    </row>
    <row r="26" spans="1:21" ht="15">
      <c r="A26" s="125" t="s">
        <v>95</v>
      </c>
      <c r="B26" s="70">
        <v>179</v>
      </c>
      <c r="C26" s="105">
        <v>42</v>
      </c>
      <c r="D26" s="70">
        <v>167</v>
      </c>
      <c r="E26" s="105">
        <v>38</v>
      </c>
      <c r="F26" s="70">
        <v>175</v>
      </c>
      <c r="G26" s="105">
        <v>38</v>
      </c>
      <c r="H26" s="70">
        <v>152</v>
      </c>
      <c r="I26" s="105">
        <v>37</v>
      </c>
      <c r="J26" s="70">
        <v>157</v>
      </c>
      <c r="K26" s="105">
        <v>37</v>
      </c>
      <c r="L26" s="70">
        <v>151</v>
      </c>
      <c r="M26" s="105">
        <v>29</v>
      </c>
      <c r="N26" s="70">
        <v>161</v>
      </c>
      <c r="O26" s="105">
        <v>35</v>
      </c>
      <c r="P26" s="70">
        <v>140</v>
      </c>
      <c r="Q26" s="105">
        <v>28</v>
      </c>
      <c r="R26" s="70">
        <v>135</v>
      </c>
      <c r="S26" s="105">
        <v>30</v>
      </c>
      <c r="T26" s="70">
        <v>112</v>
      </c>
      <c r="U26" s="105">
        <v>34</v>
      </c>
    </row>
    <row r="27" spans="1:21" s="108" customFormat="1" ht="15">
      <c r="A27" s="126" t="s">
        <v>103</v>
      </c>
      <c r="B27" s="107">
        <v>450</v>
      </c>
      <c r="C27" s="106"/>
      <c r="D27" s="107">
        <v>444</v>
      </c>
      <c r="E27" s="106"/>
      <c r="F27" s="107">
        <v>480</v>
      </c>
      <c r="G27" s="106"/>
      <c r="H27" s="107">
        <v>470</v>
      </c>
      <c r="I27" s="106"/>
      <c r="J27" s="107">
        <v>489</v>
      </c>
      <c r="K27" s="106"/>
      <c r="L27" s="107">
        <v>489</v>
      </c>
      <c r="M27" s="106"/>
      <c r="N27" s="107">
        <v>582</v>
      </c>
      <c r="O27" s="106"/>
      <c r="P27" s="107">
        <v>605</v>
      </c>
      <c r="Q27" s="106"/>
      <c r="R27" s="107">
        <v>648</v>
      </c>
      <c r="S27" s="106"/>
      <c r="T27" s="107">
        <v>640</v>
      </c>
      <c r="U27" s="106"/>
    </row>
    <row r="28" spans="1:21" s="109" customFormat="1" ht="15.75" thickBot="1">
      <c r="A28" s="127" t="s">
        <v>101</v>
      </c>
      <c r="B28" s="129">
        <f>SUM(B7:C27)</f>
        <v>3790</v>
      </c>
      <c r="C28" s="130"/>
      <c r="D28" s="129">
        <f>SUM(D7:E27)</f>
        <v>3680</v>
      </c>
      <c r="E28" s="130"/>
      <c r="F28" s="129">
        <f>SUM(F7:G27)</f>
        <v>3770</v>
      </c>
      <c r="G28" s="130"/>
      <c r="H28" s="129">
        <f>SUM(H7:I27)</f>
        <v>3694</v>
      </c>
      <c r="I28" s="130"/>
      <c r="J28" s="129">
        <f>SUM(J7:K27)</f>
        <v>3822</v>
      </c>
      <c r="K28" s="130"/>
      <c r="L28" s="129">
        <f>SUM(L7:M27)</f>
        <v>3822</v>
      </c>
      <c r="M28" s="130"/>
      <c r="N28" s="129">
        <f>SUM(N7:O27)</f>
        <v>4083</v>
      </c>
      <c r="O28" s="130"/>
      <c r="P28" s="129">
        <f>SUM(P7:Q27)</f>
        <v>4185</v>
      </c>
      <c r="Q28" s="130"/>
      <c r="R28" s="129">
        <f>SUM(R7:S27)</f>
        <v>4396</v>
      </c>
      <c r="S28" s="130"/>
      <c r="T28" s="129">
        <f>SUM(T7:U27)</f>
        <v>4359</v>
      </c>
      <c r="U28" s="130"/>
    </row>
    <row r="29" spans="16:20" ht="15">
      <c r="P29" s="109"/>
      <c r="R29" s="109"/>
      <c r="S29" s="109"/>
      <c r="T29" s="109"/>
    </row>
    <row r="30" s="95" customFormat="1" ht="15.75" thickBot="1"/>
    <row r="31" spans="1:21" s="98" customFormat="1" ht="15">
      <c r="A31" s="135" t="s">
        <v>10</v>
      </c>
      <c r="B31" s="123" t="s">
        <v>0</v>
      </c>
      <c r="C31" s="97"/>
      <c r="D31" s="96" t="s">
        <v>1</v>
      </c>
      <c r="E31" s="97"/>
      <c r="F31" s="96" t="s">
        <v>2</v>
      </c>
      <c r="G31" s="97"/>
      <c r="H31" s="96" t="s">
        <v>3</v>
      </c>
      <c r="I31" s="97"/>
      <c r="J31" s="96" t="s">
        <v>8</v>
      </c>
      <c r="K31" s="97"/>
      <c r="L31" s="96" t="s">
        <v>13</v>
      </c>
      <c r="M31" s="97"/>
      <c r="N31" s="96" t="s">
        <v>14</v>
      </c>
      <c r="O31" s="97"/>
      <c r="P31" s="96" t="s">
        <v>15</v>
      </c>
      <c r="Q31" s="97"/>
      <c r="R31" s="96" t="s">
        <v>19</v>
      </c>
      <c r="S31" s="97"/>
      <c r="T31" s="96" t="s">
        <v>20</v>
      </c>
      <c r="U31" s="97"/>
    </row>
    <row r="32" spans="1:21" s="101" customFormat="1" ht="15.75" thickBot="1">
      <c r="A32" s="136"/>
      <c r="B32" s="124" t="s">
        <v>74</v>
      </c>
      <c r="C32" s="100" t="s">
        <v>75</v>
      </c>
      <c r="D32" s="99" t="s">
        <v>74</v>
      </c>
      <c r="E32" s="100" t="s">
        <v>75</v>
      </c>
      <c r="F32" s="99" t="s">
        <v>74</v>
      </c>
      <c r="G32" s="100" t="s">
        <v>75</v>
      </c>
      <c r="H32" s="99" t="s">
        <v>74</v>
      </c>
      <c r="I32" s="100" t="s">
        <v>75</v>
      </c>
      <c r="J32" s="99" t="s">
        <v>74</v>
      </c>
      <c r="K32" s="100" t="s">
        <v>75</v>
      </c>
      <c r="L32" s="99" t="s">
        <v>74</v>
      </c>
      <c r="M32" s="100" t="s">
        <v>75</v>
      </c>
      <c r="N32" s="99" t="s">
        <v>74</v>
      </c>
      <c r="O32" s="100" t="s">
        <v>75</v>
      </c>
      <c r="P32" s="99" t="s">
        <v>74</v>
      </c>
      <c r="Q32" s="100" t="s">
        <v>75</v>
      </c>
      <c r="R32" s="99" t="s">
        <v>74</v>
      </c>
      <c r="S32" s="100" t="s">
        <v>75</v>
      </c>
      <c r="T32" s="99" t="s">
        <v>74</v>
      </c>
      <c r="U32" s="100" t="s">
        <v>75</v>
      </c>
    </row>
    <row r="33" spans="1:21" ht="15.75" thickTop="1">
      <c r="A33" s="125" t="s">
        <v>96</v>
      </c>
      <c r="B33" s="137">
        <v>35</v>
      </c>
      <c r="C33" s="112"/>
      <c r="D33" s="111">
        <v>25</v>
      </c>
      <c r="E33" s="112"/>
      <c r="F33" s="111">
        <v>21</v>
      </c>
      <c r="G33" s="112"/>
      <c r="H33" s="102">
        <v>14</v>
      </c>
      <c r="I33" s="103">
        <v>5</v>
      </c>
      <c r="J33" s="102">
        <v>28</v>
      </c>
      <c r="K33" s="103">
        <v>11</v>
      </c>
      <c r="L33" s="113">
        <v>14</v>
      </c>
      <c r="M33" s="114">
        <v>8</v>
      </c>
      <c r="N33" s="115">
        <v>25</v>
      </c>
      <c r="O33" s="103">
        <v>13</v>
      </c>
      <c r="P33" s="102">
        <v>36</v>
      </c>
      <c r="Q33" s="103">
        <v>23</v>
      </c>
      <c r="R33" s="102">
        <v>27</v>
      </c>
      <c r="S33" s="103">
        <v>14</v>
      </c>
      <c r="T33" s="102">
        <v>31</v>
      </c>
      <c r="U33" s="103">
        <v>21</v>
      </c>
    </row>
    <row r="34" spans="1:21" ht="15">
      <c r="A34" s="125" t="s">
        <v>97</v>
      </c>
      <c r="B34" s="10"/>
      <c r="C34" s="105"/>
      <c r="D34" s="51"/>
      <c r="E34" s="105"/>
      <c r="F34" s="51"/>
      <c r="G34" s="105"/>
      <c r="H34" s="51"/>
      <c r="I34" s="105"/>
      <c r="J34" s="51"/>
      <c r="K34" s="105"/>
      <c r="L34" s="116"/>
      <c r="M34" s="117"/>
      <c r="N34" s="10">
        <v>9</v>
      </c>
      <c r="O34" s="105">
        <v>7</v>
      </c>
      <c r="P34" s="51">
        <v>19</v>
      </c>
      <c r="Q34" s="105">
        <v>6</v>
      </c>
      <c r="R34" s="51">
        <v>17</v>
      </c>
      <c r="S34" s="105">
        <v>4</v>
      </c>
      <c r="T34" s="51">
        <v>13</v>
      </c>
      <c r="U34" s="105">
        <v>3</v>
      </c>
    </row>
    <row r="35" spans="1:21" ht="16.5" customHeight="1">
      <c r="A35" s="125" t="s">
        <v>98</v>
      </c>
      <c r="B35" s="134">
        <v>82</v>
      </c>
      <c r="C35" s="110"/>
      <c r="D35" s="118">
        <v>72</v>
      </c>
      <c r="E35" s="110"/>
      <c r="F35" s="118">
        <v>90</v>
      </c>
      <c r="G35" s="110"/>
      <c r="H35" s="51">
        <v>71</v>
      </c>
      <c r="I35" s="105">
        <v>21</v>
      </c>
      <c r="J35" s="51">
        <v>83</v>
      </c>
      <c r="K35" s="105">
        <v>20</v>
      </c>
      <c r="L35" s="119">
        <v>92</v>
      </c>
      <c r="M35" s="120">
        <v>23</v>
      </c>
      <c r="N35" s="10">
        <v>89</v>
      </c>
      <c r="O35" s="105">
        <v>18</v>
      </c>
      <c r="P35" s="51">
        <v>83</v>
      </c>
      <c r="Q35" s="105">
        <v>16</v>
      </c>
      <c r="R35" s="51">
        <v>82</v>
      </c>
      <c r="S35" s="105">
        <v>11</v>
      </c>
      <c r="T35" s="51">
        <v>82</v>
      </c>
      <c r="U35" s="105">
        <v>14</v>
      </c>
    </row>
    <row r="36" spans="1:21" ht="15">
      <c r="A36" s="125" t="s">
        <v>99</v>
      </c>
      <c r="B36" s="10"/>
      <c r="C36" s="105"/>
      <c r="D36" s="51"/>
      <c r="E36" s="105"/>
      <c r="F36" s="51"/>
      <c r="G36" s="105"/>
      <c r="H36" s="51"/>
      <c r="I36" s="105"/>
      <c r="J36" s="51">
        <v>13</v>
      </c>
      <c r="K36" s="105">
        <v>18</v>
      </c>
      <c r="L36" s="121">
        <v>20</v>
      </c>
      <c r="M36" s="122">
        <v>25</v>
      </c>
      <c r="N36" s="10">
        <v>22</v>
      </c>
      <c r="O36" s="105">
        <v>21</v>
      </c>
      <c r="P36" s="51">
        <v>29</v>
      </c>
      <c r="Q36" s="105">
        <v>24</v>
      </c>
      <c r="R36" s="51">
        <v>16</v>
      </c>
      <c r="S36" s="105">
        <v>24</v>
      </c>
      <c r="T36" s="51">
        <v>18</v>
      </c>
      <c r="U36" s="105">
        <v>21</v>
      </c>
    </row>
    <row r="37" spans="1:21" s="109" customFormat="1" ht="15.75" thickBot="1">
      <c r="A37" s="127" t="s">
        <v>78</v>
      </c>
      <c r="B37" s="138">
        <f>SUM(B33:C36)</f>
        <v>117</v>
      </c>
      <c r="C37" s="130"/>
      <c r="D37" s="139">
        <f>SUM(D33:E36)</f>
        <v>97</v>
      </c>
      <c r="E37" s="130"/>
      <c r="F37" s="139">
        <f>SUM(F33:G36)</f>
        <v>111</v>
      </c>
      <c r="G37" s="130"/>
      <c r="H37" s="139">
        <f>SUM(H33:I36)</f>
        <v>111</v>
      </c>
      <c r="I37" s="130"/>
      <c r="J37" s="139">
        <f>SUM(J33:K36)</f>
        <v>173</v>
      </c>
      <c r="K37" s="130"/>
      <c r="L37" s="139">
        <f>SUM(L33:M36)</f>
        <v>182</v>
      </c>
      <c r="M37" s="130"/>
      <c r="N37" s="139">
        <f>SUM(N33:O36)</f>
        <v>204</v>
      </c>
      <c r="O37" s="130"/>
      <c r="P37" s="139">
        <f>SUM(P33:Q36)</f>
        <v>236</v>
      </c>
      <c r="Q37" s="130"/>
      <c r="R37" s="139">
        <f>SUM(R33:S36)</f>
        <v>195</v>
      </c>
      <c r="S37" s="130"/>
      <c r="T37" s="139">
        <f>SUM(T33:U36)</f>
        <v>203</v>
      </c>
      <c r="U37" s="130"/>
    </row>
    <row r="38" s="109" customFormat="1" ht="15"/>
    <row r="39" s="95" customFormat="1" ht="15.75" thickBot="1"/>
    <row r="40" spans="1:21" s="98" customFormat="1" ht="15">
      <c r="A40" s="135" t="s">
        <v>11</v>
      </c>
      <c r="B40" s="123" t="s">
        <v>0</v>
      </c>
      <c r="C40" s="97"/>
      <c r="D40" s="96" t="s">
        <v>1</v>
      </c>
      <c r="E40" s="97"/>
      <c r="F40" s="96" t="s">
        <v>2</v>
      </c>
      <c r="G40" s="97"/>
      <c r="H40" s="96" t="s">
        <v>3</v>
      </c>
      <c r="I40" s="97"/>
      <c r="J40" s="96" t="s">
        <v>8</v>
      </c>
      <c r="K40" s="97"/>
      <c r="L40" s="96" t="s">
        <v>13</v>
      </c>
      <c r="M40" s="97"/>
      <c r="N40" s="96" t="s">
        <v>14</v>
      </c>
      <c r="O40" s="97"/>
      <c r="P40" s="96" t="s">
        <v>15</v>
      </c>
      <c r="Q40" s="97"/>
      <c r="R40" s="96" t="s">
        <v>19</v>
      </c>
      <c r="S40" s="97"/>
      <c r="T40" s="96" t="s">
        <v>20</v>
      </c>
      <c r="U40" s="97"/>
    </row>
    <row r="41" spans="1:21" s="101" customFormat="1" ht="15.75" thickBot="1">
      <c r="A41" s="136"/>
      <c r="B41" s="124" t="s">
        <v>74</v>
      </c>
      <c r="C41" s="100" t="s">
        <v>75</v>
      </c>
      <c r="D41" s="99" t="s">
        <v>74</v>
      </c>
      <c r="E41" s="100" t="s">
        <v>75</v>
      </c>
      <c r="F41" s="99" t="s">
        <v>74</v>
      </c>
      <c r="G41" s="100" t="s">
        <v>75</v>
      </c>
      <c r="H41" s="99" t="s">
        <v>74</v>
      </c>
      <c r="I41" s="100" t="s">
        <v>75</v>
      </c>
      <c r="J41" s="99" t="s">
        <v>74</v>
      </c>
      <c r="K41" s="100" t="s">
        <v>75</v>
      </c>
      <c r="L41" s="99" t="s">
        <v>74</v>
      </c>
      <c r="M41" s="100" t="s">
        <v>75</v>
      </c>
      <c r="N41" s="99" t="s">
        <v>74</v>
      </c>
      <c r="O41" s="100" t="s">
        <v>75</v>
      </c>
      <c r="P41" s="99" t="s">
        <v>74</v>
      </c>
      <c r="Q41" s="100" t="s">
        <v>75</v>
      </c>
      <c r="R41" s="99" t="s">
        <v>74</v>
      </c>
      <c r="S41" s="100" t="s">
        <v>75</v>
      </c>
      <c r="T41" s="99" t="s">
        <v>74</v>
      </c>
      <c r="U41" s="100" t="s">
        <v>75</v>
      </c>
    </row>
    <row r="42" spans="1:21" ht="15.75" thickTop="1">
      <c r="A42" s="125" t="s">
        <v>25</v>
      </c>
      <c r="B42" s="10">
        <v>6</v>
      </c>
      <c r="C42" s="105">
        <v>6</v>
      </c>
      <c r="D42" s="51">
        <v>7</v>
      </c>
      <c r="E42" s="105">
        <v>3</v>
      </c>
      <c r="F42" s="51">
        <v>7</v>
      </c>
      <c r="G42" s="105">
        <v>3</v>
      </c>
      <c r="H42" s="51">
        <v>3</v>
      </c>
      <c r="I42" s="105">
        <v>6</v>
      </c>
      <c r="J42" s="51">
        <v>3</v>
      </c>
      <c r="K42" s="105">
        <v>5</v>
      </c>
      <c r="L42" s="51">
        <v>2</v>
      </c>
      <c r="M42" s="105">
        <v>6</v>
      </c>
      <c r="N42" s="51">
        <v>5</v>
      </c>
      <c r="O42" s="105">
        <v>6</v>
      </c>
      <c r="P42" s="51">
        <v>3</v>
      </c>
      <c r="Q42" s="105">
        <v>4</v>
      </c>
      <c r="R42" s="51">
        <v>3</v>
      </c>
      <c r="S42" s="105">
        <v>10</v>
      </c>
      <c r="T42" s="51">
        <v>6</v>
      </c>
      <c r="U42" s="105">
        <v>8</v>
      </c>
    </row>
    <row r="43" spans="1:21" ht="15">
      <c r="A43" s="125" t="s">
        <v>50</v>
      </c>
      <c r="B43" s="10">
        <v>76</v>
      </c>
      <c r="C43" s="105">
        <v>28</v>
      </c>
      <c r="D43" s="51">
        <v>67</v>
      </c>
      <c r="E43" s="105">
        <v>24</v>
      </c>
      <c r="F43" s="51">
        <v>82</v>
      </c>
      <c r="G43" s="105">
        <v>28</v>
      </c>
      <c r="H43" s="51">
        <v>92</v>
      </c>
      <c r="I43" s="105">
        <v>37</v>
      </c>
      <c r="J43" s="51">
        <v>94</v>
      </c>
      <c r="K43" s="105">
        <v>37</v>
      </c>
      <c r="L43" s="51">
        <v>115</v>
      </c>
      <c r="M43" s="105">
        <v>40</v>
      </c>
      <c r="N43" s="51">
        <v>102</v>
      </c>
      <c r="O43" s="105">
        <v>41</v>
      </c>
      <c r="P43" s="51">
        <v>99</v>
      </c>
      <c r="Q43" s="105">
        <v>39</v>
      </c>
      <c r="R43" s="51">
        <v>110</v>
      </c>
      <c r="S43" s="105">
        <v>41</v>
      </c>
      <c r="T43" s="51">
        <v>179</v>
      </c>
      <c r="U43" s="105">
        <v>61</v>
      </c>
    </row>
    <row r="44" spans="1:21" ht="15">
      <c r="A44" s="125" t="s">
        <v>58</v>
      </c>
      <c r="B44" s="10">
        <v>0</v>
      </c>
      <c r="C44" s="105">
        <v>0</v>
      </c>
      <c r="D44" s="51">
        <v>0</v>
      </c>
      <c r="E44" s="105">
        <v>0</v>
      </c>
      <c r="F44" s="51">
        <v>0</v>
      </c>
      <c r="G44" s="105">
        <v>0</v>
      </c>
      <c r="H44" s="51">
        <v>0</v>
      </c>
      <c r="I44" s="105">
        <v>0</v>
      </c>
      <c r="J44" s="51">
        <v>0</v>
      </c>
      <c r="K44" s="105">
        <v>0</v>
      </c>
      <c r="L44" s="51">
        <v>0</v>
      </c>
      <c r="M44" s="105">
        <v>0</v>
      </c>
      <c r="N44" s="51">
        <v>17</v>
      </c>
      <c r="O44" s="105">
        <v>0</v>
      </c>
      <c r="P44" s="51">
        <v>21</v>
      </c>
      <c r="Q44" s="105">
        <v>0</v>
      </c>
      <c r="R44" s="51">
        <v>18</v>
      </c>
      <c r="S44" s="105">
        <v>3</v>
      </c>
      <c r="T44" s="51">
        <v>24</v>
      </c>
      <c r="U44" s="105">
        <v>2</v>
      </c>
    </row>
    <row r="45" spans="1:21" ht="15">
      <c r="A45" s="125" t="s">
        <v>55</v>
      </c>
      <c r="B45" s="10">
        <v>3</v>
      </c>
      <c r="C45" s="105">
        <v>4</v>
      </c>
      <c r="D45" s="51">
        <v>3</v>
      </c>
      <c r="E45" s="105">
        <v>2</v>
      </c>
      <c r="F45" s="51">
        <v>1</v>
      </c>
      <c r="G45" s="105">
        <v>7</v>
      </c>
      <c r="H45" s="51">
        <v>2</v>
      </c>
      <c r="I45" s="105">
        <v>3</v>
      </c>
      <c r="J45" s="51">
        <v>12</v>
      </c>
      <c r="K45" s="105">
        <v>7</v>
      </c>
      <c r="L45" s="51">
        <v>2</v>
      </c>
      <c r="M45" s="105">
        <v>6</v>
      </c>
      <c r="N45" s="51">
        <v>7</v>
      </c>
      <c r="O45" s="105">
        <v>5</v>
      </c>
      <c r="P45" s="51">
        <v>9</v>
      </c>
      <c r="Q45" s="105">
        <v>3</v>
      </c>
      <c r="R45" s="51">
        <v>3</v>
      </c>
      <c r="S45" s="105">
        <v>10</v>
      </c>
      <c r="T45" s="51">
        <v>12</v>
      </c>
      <c r="U45" s="105">
        <v>5</v>
      </c>
    </row>
    <row r="46" spans="1:21" s="109" customFormat="1" ht="15.75" thickBot="1">
      <c r="A46" s="133" t="s">
        <v>79</v>
      </c>
      <c r="B46" s="140">
        <f aca="true" t="shared" si="0" ref="B46:U46">SUM(B42:B45)</f>
        <v>85</v>
      </c>
      <c r="C46" s="141">
        <f t="shared" si="0"/>
        <v>38</v>
      </c>
      <c r="D46" s="142">
        <f t="shared" si="0"/>
        <v>77</v>
      </c>
      <c r="E46" s="141">
        <f t="shared" si="0"/>
        <v>29</v>
      </c>
      <c r="F46" s="142">
        <f>SUM(F42:G45)</f>
        <v>128</v>
      </c>
      <c r="G46" s="141">
        <f t="shared" si="0"/>
        <v>38</v>
      </c>
      <c r="H46" s="142">
        <f>SUM(H42:I45)</f>
        <v>143</v>
      </c>
      <c r="I46" s="141">
        <f t="shared" si="0"/>
        <v>46</v>
      </c>
      <c r="J46" s="142">
        <f>SUM(J42:K45)</f>
        <v>158</v>
      </c>
      <c r="K46" s="141">
        <f t="shared" si="0"/>
        <v>49</v>
      </c>
      <c r="L46" s="142">
        <f>SUM(L42:M45)</f>
        <v>171</v>
      </c>
      <c r="M46" s="141">
        <f t="shared" si="0"/>
        <v>52</v>
      </c>
      <c r="N46" s="142">
        <f>SUM(N42:O45)</f>
        <v>183</v>
      </c>
      <c r="O46" s="141">
        <f t="shared" si="0"/>
        <v>52</v>
      </c>
      <c r="P46" s="142">
        <f>SUM(P42:Q45)</f>
        <v>178</v>
      </c>
      <c r="Q46" s="141">
        <f t="shared" si="0"/>
        <v>46</v>
      </c>
      <c r="R46" s="142">
        <f>SUM(R42:S45)</f>
        <v>198</v>
      </c>
      <c r="S46" s="141">
        <f t="shared" si="0"/>
        <v>64</v>
      </c>
      <c r="T46" s="142">
        <f>SUM(T42:U45)</f>
        <v>297</v>
      </c>
      <c r="U46" s="141">
        <f t="shared" si="0"/>
        <v>76</v>
      </c>
    </row>
    <row r="47" s="109" customFormat="1" ht="15"/>
    <row r="48" s="95" customFormat="1" ht="15.75" thickBot="1"/>
    <row r="49" spans="1:21" s="98" customFormat="1" ht="15">
      <c r="A49" s="135" t="s">
        <v>60</v>
      </c>
      <c r="B49" s="123" t="s">
        <v>0</v>
      </c>
      <c r="C49" s="97"/>
      <c r="D49" s="96" t="s">
        <v>1</v>
      </c>
      <c r="E49" s="97"/>
      <c r="F49" s="96" t="s">
        <v>2</v>
      </c>
      <c r="G49" s="97"/>
      <c r="H49" s="96" t="s">
        <v>3</v>
      </c>
      <c r="I49" s="97"/>
      <c r="J49" s="96" t="s">
        <v>8</v>
      </c>
      <c r="K49" s="97"/>
      <c r="L49" s="96" t="s">
        <v>13</v>
      </c>
      <c r="M49" s="97"/>
      <c r="N49" s="96" t="s">
        <v>14</v>
      </c>
      <c r="O49" s="97"/>
      <c r="P49" s="96" t="s">
        <v>15</v>
      </c>
      <c r="Q49" s="97"/>
      <c r="R49" s="96" t="s">
        <v>19</v>
      </c>
      <c r="S49" s="97"/>
      <c r="T49" s="96" t="s">
        <v>20</v>
      </c>
      <c r="U49" s="97"/>
    </row>
    <row r="50" spans="1:21" s="101" customFormat="1" ht="15.75" thickBot="1">
      <c r="A50" s="136"/>
      <c r="B50" s="124" t="s">
        <v>74</v>
      </c>
      <c r="C50" s="100" t="s">
        <v>75</v>
      </c>
      <c r="D50" s="99" t="s">
        <v>74</v>
      </c>
      <c r="E50" s="100" t="s">
        <v>75</v>
      </c>
      <c r="F50" s="99" t="s">
        <v>74</v>
      </c>
      <c r="G50" s="100" t="s">
        <v>75</v>
      </c>
      <c r="H50" s="99" t="s">
        <v>74</v>
      </c>
      <c r="I50" s="100" t="s">
        <v>75</v>
      </c>
      <c r="J50" s="99" t="s">
        <v>74</v>
      </c>
      <c r="K50" s="100" t="s">
        <v>75</v>
      </c>
      <c r="L50" s="99" t="s">
        <v>74</v>
      </c>
      <c r="M50" s="100" t="s">
        <v>75</v>
      </c>
      <c r="N50" s="99" t="s">
        <v>74</v>
      </c>
      <c r="O50" s="100" t="s">
        <v>75</v>
      </c>
      <c r="P50" s="99" t="s">
        <v>74</v>
      </c>
      <c r="Q50" s="100" t="s">
        <v>75</v>
      </c>
      <c r="R50" s="99" t="s">
        <v>74</v>
      </c>
      <c r="S50" s="100" t="s">
        <v>75</v>
      </c>
      <c r="T50" s="99" t="s">
        <v>74</v>
      </c>
      <c r="U50" s="100" t="s">
        <v>75</v>
      </c>
    </row>
    <row r="51" spans="1:21" ht="15.75" thickTop="1">
      <c r="A51" s="125" t="s">
        <v>25</v>
      </c>
      <c r="B51" s="10">
        <v>5</v>
      </c>
      <c r="C51" s="105">
        <v>5</v>
      </c>
      <c r="D51" s="51">
        <v>5</v>
      </c>
      <c r="E51" s="105">
        <v>7</v>
      </c>
      <c r="F51" s="51">
        <v>8</v>
      </c>
      <c r="G51" s="105">
        <v>6</v>
      </c>
      <c r="H51" s="51">
        <v>5</v>
      </c>
      <c r="I51" s="105">
        <v>5</v>
      </c>
      <c r="J51" s="51">
        <v>5</v>
      </c>
      <c r="K51" s="105">
        <v>4</v>
      </c>
      <c r="L51" s="51">
        <v>2</v>
      </c>
      <c r="M51" s="105">
        <v>2</v>
      </c>
      <c r="N51" s="51">
        <v>4</v>
      </c>
      <c r="O51" s="105">
        <v>2</v>
      </c>
      <c r="P51" s="51">
        <v>2</v>
      </c>
      <c r="Q51" s="105">
        <v>0</v>
      </c>
      <c r="R51" s="51">
        <v>5</v>
      </c>
      <c r="S51" s="105">
        <v>5</v>
      </c>
      <c r="T51" s="51">
        <v>7</v>
      </c>
      <c r="U51" s="105">
        <v>4</v>
      </c>
    </row>
    <row r="52" spans="1:21" ht="15">
      <c r="A52" s="125" t="s">
        <v>100</v>
      </c>
      <c r="B52" s="10">
        <v>27</v>
      </c>
      <c r="C52" s="105">
        <v>16</v>
      </c>
      <c r="D52" s="51">
        <v>38</v>
      </c>
      <c r="E52" s="105">
        <v>17</v>
      </c>
      <c r="F52" s="51">
        <v>40</v>
      </c>
      <c r="G52" s="105">
        <v>25</v>
      </c>
      <c r="H52" s="51">
        <v>27</v>
      </c>
      <c r="I52" s="105">
        <v>17</v>
      </c>
      <c r="J52" s="51">
        <v>45</v>
      </c>
      <c r="K52" s="105">
        <v>36</v>
      </c>
      <c r="L52" s="51">
        <v>49</v>
      </c>
      <c r="M52" s="105">
        <v>33</v>
      </c>
      <c r="N52" s="51">
        <v>53</v>
      </c>
      <c r="O52" s="105">
        <v>34</v>
      </c>
      <c r="P52" s="51">
        <v>64</v>
      </c>
      <c r="Q52" s="105">
        <v>36</v>
      </c>
      <c r="R52" s="51">
        <v>75</v>
      </c>
      <c r="S52" s="105">
        <v>37</v>
      </c>
      <c r="T52" s="51">
        <v>78</v>
      </c>
      <c r="U52" s="105">
        <v>38</v>
      </c>
    </row>
    <row r="53" spans="1:21" s="109" customFormat="1" ht="15.75" thickBot="1">
      <c r="A53" s="133" t="s">
        <v>86</v>
      </c>
      <c r="B53" s="140">
        <v>32</v>
      </c>
      <c r="C53" s="141">
        <v>21</v>
      </c>
      <c r="D53" s="142">
        <v>43</v>
      </c>
      <c r="E53" s="141">
        <v>24</v>
      </c>
      <c r="F53" s="142">
        <f>SUM(F51:G52)</f>
        <v>79</v>
      </c>
      <c r="G53" s="141">
        <f aca="true" t="shared" si="1" ref="G53:U53">SUM(G49:G52)</f>
        <v>31</v>
      </c>
      <c r="H53" s="142">
        <f>SUM(H51:I52)</f>
        <v>54</v>
      </c>
      <c r="I53" s="141">
        <f t="shared" si="1"/>
        <v>22</v>
      </c>
      <c r="J53" s="142">
        <f>SUM(J51:K52)</f>
        <v>90</v>
      </c>
      <c r="K53" s="141">
        <f t="shared" si="1"/>
        <v>40</v>
      </c>
      <c r="L53" s="142">
        <f>SUM(L51:M52)</f>
        <v>86</v>
      </c>
      <c r="M53" s="141">
        <f t="shared" si="1"/>
        <v>35</v>
      </c>
      <c r="N53" s="142">
        <f>SUM(N51:O52)</f>
        <v>93</v>
      </c>
      <c r="O53" s="141">
        <f t="shared" si="1"/>
        <v>36</v>
      </c>
      <c r="P53" s="142">
        <f>SUM(P51:Q52)</f>
        <v>102</v>
      </c>
      <c r="Q53" s="141">
        <f t="shared" si="1"/>
        <v>36</v>
      </c>
      <c r="R53" s="142">
        <f>SUM(R51:S52)</f>
        <v>122</v>
      </c>
      <c r="S53" s="141">
        <f t="shared" si="1"/>
        <v>42</v>
      </c>
      <c r="T53" s="142">
        <f>SUM(T51:U52)</f>
        <v>127</v>
      </c>
      <c r="U53" s="141">
        <f t="shared" si="1"/>
        <v>42</v>
      </c>
    </row>
    <row r="54" spans="1:17" s="109" customFormat="1" ht="15">
      <c r="A54" s="132"/>
      <c r="B54" s="131"/>
      <c r="C54" s="131"/>
      <c r="D54" s="104"/>
      <c r="E54" s="104"/>
      <c r="F54" s="104"/>
      <c r="G54" s="104"/>
      <c r="H54" s="104"/>
      <c r="I54" s="104"/>
      <c r="J54" s="104"/>
      <c r="K54" s="104"/>
      <c r="L54" s="104"/>
      <c r="M54" s="104"/>
      <c r="N54" s="104"/>
      <c r="O54" s="104"/>
      <c r="P54" s="104"/>
      <c r="Q54" s="104"/>
    </row>
    <row r="55" ht="15">
      <c r="A55" s="35" t="s">
        <v>196</v>
      </c>
    </row>
    <row r="56" ht="15">
      <c r="A56" s="143" t="s">
        <v>197</v>
      </c>
    </row>
    <row r="57" ht="15">
      <c r="A57" s="143" t="s">
        <v>102</v>
      </c>
    </row>
    <row r="58" ht="15">
      <c r="A58" s="143" t="s">
        <v>198</v>
      </c>
    </row>
    <row r="59" ht="15">
      <c r="A59" s="4"/>
    </row>
  </sheetData>
  <sheetProtection/>
  <mergeCells count="100">
    <mergeCell ref="A5:A6"/>
    <mergeCell ref="A31:A32"/>
    <mergeCell ref="A40:A41"/>
    <mergeCell ref="A49:A50"/>
    <mergeCell ref="N49:O49"/>
    <mergeCell ref="P49:Q49"/>
    <mergeCell ref="R49:S49"/>
    <mergeCell ref="T49:U49"/>
    <mergeCell ref="N40:O40"/>
    <mergeCell ref="P40:Q40"/>
    <mergeCell ref="R40:S40"/>
    <mergeCell ref="T40:U40"/>
    <mergeCell ref="B49:C49"/>
    <mergeCell ref="D49:E49"/>
    <mergeCell ref="F49:G49"/>
    <mergeCell ref="H49:I49"/>
    <mergeCell ref="J49:K49"/>
    <mergeCell ref="L49:M49"/>
    <mergeCell ref="R5:S5"/>
    <mergeCell ref="T5:U5"/>
    <mergeCell ref="R31:S31"/>
    <mergeCell ref="T31:U31"/>
    <mergeCell ref="B40:C40"/>
    <mergeCell ref="D40:E40"/>
    <mergeCell ref="F40:G40"/>
    <mergeCell ref="H40:I40"/>
    <mergeCell ref="J40:K40"/>
    <mergeCell ref="L40:M40"/>
    <mergeCell ref="L5:M5"/>
    <mergeCell ref="N5:O5"/>
    <mergeCell ref="P5:Q5"/>
    <mergeCell ref="J31:K31"/>
    <mergeCell ref="L31:M31"/>
    <mergeCell ref="N31:O31"/>
    <mergeCell ref="P31:Q31"/>
    <mergeCell ref="P27:Q27"/>
    <mergeCell ref="B5:C5"/>
    <mergeCell ref="D5:E5"/>
    <mergeCell ref="F5:G5"/>
    <mergeCell ref="H5:I5"/>
    <mergeCell ref="J5:K5"/>
    <mergeCell ref="B31:C31"/>
    <mergeCell ref="D31:E31"/>
    <mergeCell ref="F31:G31"/>
    <mergeCell ref="H31:I31"/>
    <mergeCell ref="B27:C27"/>
    <mergeCell ref="D27:E27"/>
    <mergeCell ref="F27:G27"/>
    <mergeCell ref="H27:I27"/>
    <mergeCell ref="J27:K27"/>
    <mergeCell ref="L27:M27"/>
    <mergeCell ref="N27:O27"/>
    <mergeCell ref="R27:S27"/>
    <mergeCell ref="T27:U27"/>
    <mergeCell ref="B28:C28"/>
    <mergeCell ref="D28:E28"/>
    <mergeCell ref="F28:G28"/>
    <mergeCell ref="H28:I28"/>
    <mergeCell ref="J28:K28"/>
    <mergeCell ref="L28:M28"/>
    <mergeCell ref="N28:O28"/>
    <mergeCell ref="P28:Q28"/>
    <mergeCell ref="R28:S28"/>
    <mergeCell ref="T28:U28"/>
    <mergeCell ref="F46:G46"/>
    <mergeCell ref="H46:I46"/>
    <mergeCell ref="J46:K46"/>
    <mergeCell ref="L46:M46"/>
    <mergeCell ref="N46:O46"/>
    <mergeCell ref="P46:Q46"/>
    <mergeCell ref="R46:S46"/>
    <mergeCell ref="T46:U46"/>
    <mergeCell ref="F53:G53"/>
    <mergeCell ref="H53:I53"/>
    <mergeCell ref="J53:K53"/>
    <mergeCell ref="L53:M53"/>
    <mergeCell ref="N53:O53"/>
    <mergeCell ref="P53:Q53"/>
    <mergeCell ref="F37:G37"/>
    <mergeCell ref="H37:I37"/>
    <mergeCell ref="J37:K37"/>
    <mergeCell ref="L37:M37"/>
    <mergeCell ref="N37:O37"/>
    <mergeCell ref="P37:Q37"/>
    <mergeCell ref="R37:S37"/>
    <mergeCell ref="T37:U37"/>
    <mergeCell ref="B46:C46"/>
    <mergeCell ref="D46:E46"/>
    <mergeCell ref="B53:C53"/>
    <mergeCell ref="D53:E53"/>
    <mergeCell ref="R53:S53"/>
    <mergeCell ref="T53:U53"/>
    <mergeCell ref="B37:C37"/>
    <mergeCell ref="D37:E37"/>
    <mergeCell ref="B33:C33"/>
    <mergeCell ref="B35:C35"/>
    <mergeCell ref="D33:E33"/>
    <mergeCell ref="D35:E35"/>
    <mergeCell ref="F33:G33"/>
    <mergeCell ref="F35:G3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D25"/>
  <sheetViews>
    <sheetView zoomScalePageLayoutView="0" workbookViewId="0" topLeftCell="A1">
      <selection activeCell="A1" sqref="A1"/>
    </sheetView>
  </sheetViews>
  <sheetFormatPr defaultColWidth="9.140625" defaultRowHeight="12.75"/>
  <cols>
    <col min="1" max="1" width="6.7109375" style="5" customWidth="1"/>
    <col min="2" max="2" width="10.28125" style="5" customWidth="1"/>
    <col min="3" max="3" width="8.7109375" style="5" customWidth="1"/>
    <col min="4" max="4" width="7.57421875" style="5" customWidth="1"/>
    <col min="5" max="5" width="2.421875" style="4" customWidth="1"/>
    <col min="6" max="7" width="9.28125" style="5" customWidth="1"/>
    <col min="8" max="8" width="12.00390625" style="5" customWidth="1"/>
    <col min="9" max="9" width="9.28125" style="5" customWidth="1"/>
    <col min="10" max="10" width="2.28125" style="4" customWidth="1"/>
    <col min="11" max="13" width="8.140625" style="5" customWidth="1"/>
    <col min="14" max="14" width="2.421875" style="4" customWidth="1"/>
    <col min="15" max="17" width="10.00390625" style="5" customWidth="1"/>
    <col min="18" max="18" width="2.28125" style="4" customWidth="1"/>
    <col min="19" max="19" width="10.28125" style="5" customWidth="1"/>
    <col min="20" max="20" width="9.28125" style="5" customWidth="1"/>
    <col min="21" max="21" width="11.28125" style="5" customWidth="1"/>
    <col min="22" max="22" width="9.140625" style="5" customWidth="1"/>
    <col min="23" max="23" width="9.28125" style="5" bestFit="1" customWidth="1"/>
    <col min="24" max="24" width="9.140625" style="5" customWidth="1"/>
    <col min="25" max="25" width="17.00390625" style="5" bestFit="1" customWidth="1"/>
    <col min="26" max="16384" width="9.140625" style="5" customWidth="1"/>
  </cols>
  <sheetData>
    <row r="1" ht="15">
      <c r="A1" s="1" t="s">
        <v>171</v>
      </c>
    </row>
    <row r="3" ht="15.75">
      <c r="A3" s="144" t="s">
        <v>104</v>
      </c>
    </row>
    <row r="5" spans="2:25" s="145" customFormat="1" ht="21.75" customHeight="1">
      <c r="B5" s="146" t="s">
        <v>18</v>
      </c>
      <c r="C5" s="146"/>
      <c r="D5" s="146"/>
      <c r="E5" s="147"/>
      <c r="F5" s="146" t="s">
        <v>10</v>
      </c>
      <c r="G5" s="146"/>
      <c r="H5" s="146"/>
      <c r="I5" s="146"/>
      <c r="J5" s="147"/>
      <c r="K5" s="146" t="s">
        <v>11</v>
      </c>
      <c r="L5" s="146"/>
      <c r="M5" s="146"/>
      <c r="N5" s="147"/>
      <c r="O5" s="146" t="s">
        <v>16</v>
      </c>
      <c r="P5" s="146"/>
      <c r="Q5" s="146"/>
      <c r="R5" s="147"/>
      <c r="S5" s="146" t="s">
        <v>69</v>
      </c>
      <c r="T5" s="146"/>
      <c r="U5" s="146"/>
      <c r="W5" s="191" t="s">
        <v>199</v>
      </c>
      <c r="X5" s="191"/>
      <c r="Y5" s="191"/>
    </row>
    <row r="6" spans="1:30" ht="20.25" customHeight="1" thickBot="1">
      <c r="A6" s="148"/>
      <c r="B6" s="149" t="s">
        <v>74</v>
      </c>
      <c r="C6" s="149" t="s">
        <v>75</v>
      </c>
      <c r="D6" s="190" t="s">
        <v>6</v>
      </c>
      <c r="E6" s="9"/>
      <c r="F6" s="149" t="s">
        <v>74</v>
      </c>
      <c r="G6" s="149" t="s">
        <v>75</v>
      </c>
      <c r="H6" s="150" t="s">
        <v>111</v>
      </c>
      <c r="I6" s="190" t="s">
        <v>6</v>
      </c>
      <c r="J6" s="9"/>
      <c r="K6" s="149" t="s">
        <v>74</v>
      </c>
      <c r="L6" s="149" t="s">
        <v>75</v>
      </c>
      <c r="M6" s="190" t="s">
        <v>6</v>
      </c>
      <c r="N6" s="9"/>
      <c r="O6" s="149" t="s">
        <v>74</v>
      </c>
      <c r="P6" s="149" t="s">
        <v>75</v>
      </c>
      <c r="Q6" s="190" t="s">
        <v>6</v>
      </c>
      <c r="R6" s="9"/>
      <c r="S6" s="149" t="s">
        <v>74</v>
      </c>
      <c r="T6" s="149" t="s">
        <v>75</v>
      </c>
      <c r="U6" s="190" t="s">
        <v>6</v>
      </c>
      <c r="W6" s="151" t="s">
        <v>74</v>
      </c>
      <c r="X6" s="151" t="s">
        <v>75</v>
      </c>
      <c r="Y6" s="47" t="s">
        <v>163</v>
      </c>
      <c r="AD6" s="152"/>
    </row>
    <row r="7" spans="1:30" ht="15">
      <c r="A7" s="153">
        <v>2005</v>
      </c>
      <c r="B7" s="154">
        <v>2449</v>
      </c>
      <c r="C7" s="154">
        <v>1557</v>
      </c>
      <c r="D7" s="156">
        <f aca="true" t="shared" si="0" ref="D7:D16">+C7+B7</f>
        <v>4006</v>
      </c>
      <c r="E7" s="155"/>
      <c r="F7" s="154">
        <v>879</v>
      </c>
      <c r="G7" s="154">
        <v>451</v>
      </c>
      <c r="H7" s="154" t="s">
        <v>9</v>
      </c>
      <c r="I7" s="156">
        <f aca="true" t="shared" si="1" ref="I7:I13">+G7+F7</f>
        <v>1330</v>
      </c>
      <c r="J7" s="155"/>
      <c r="K7" s="154">
        <v>407</v>
      </c>
      <c r="L7" s="154">
        <v>198</v>
      </c>
      <c r="M7" s="156">
        <f aca="true" t="shared" si="2" ref="M7:M16">+L7+K7</f>
        <v>605</v>
      </c>
      <c r="N7" s="155"/>
      <c r="O7" s="154">
        <v>128</v>
      </c>
      <c r="P7" s="154">
        <v>48</v>
      </c>
      <c r="Q7" s="156">
        <f aca="true" t="shared" si="3" ref="Q7:Q16">+P7+O7</f>
        <v>176</v>
      </c>
      <c r="R7" s="155"/>
      <c r="S7" s="154" t="s">
        <v>9</v>
      </c>
      <c r="T7" s="154" t="s">
        <v>9</v>
      </c>
      <c r="U7" s="156" t="s">
        <v>9</v>
      </c>
      <c r="W7" s="156">
        <f aca="true" t="shared" si="4" ref="W7:X11">B7+F7+K7</f>
        <v>3735</v>
      </c>
      <c r="X7" s="156">
        <f t="shared" si="4"/>
        <v>2206</v>
      </c>
      <c r="Y7" s="156">
        <f aca="true" t="shared" si="5" ref="Y7:Y16">W7+X7</f>
        <v>5941</v>
      </c>
      <c r="AD7" s="152"/>
    </row>
    <row r="8" spans="1:25" ht="15">
      <c r="A8" s="153">
        <v>2006</v>
      </c>
      <c r="B8" s="154">
        <v>2569</v>
      </c>
      <c r="C8" s="154">
        <v>1596</v>
      </c>
      <c r="D8" s="156">
        <f t="shared" si="0"/>
        <v>4165</v>
      </c>
      <c r="E8" s="155"/>
      <c r="F8" s="154">
        <v>940</v>
      </c>
      <c r="G8" s="154">
        <v>492</v>
      </c>
      <c r="H8" s="154" t="s">
        <v>9</v>
      </c>
      <c r="I8" s="156">
        <f t="shared" si="1"/>
        <v>1432</v>
      </c>
      <c r="J8" s="155"/>
      <c r="K8" s="154">
        <v>427</v>
      </c>
      <c r="L8" s="154">
        <v>163</v>
      </c>
      <c r="M8" s="156">
        <f t="shared" si="2"/>
        <v>590</v>
      </c>
      <c r="N8" s="155"/>
      <c r="O8" s="154">
        <v>135</v>
      </c>
      <c r="P8" s="154">
        <v>48</v>
      </c>
      <c r="Q8" s="156">
        <f t="shared" si="3"/>
        <v>183</v>
      </c>
      <c r="R8" s="155"/>
      <c r="S8" s="154" t="s">
        <v>9</v>
      </c>
      <c r="T8" s="154" t="s">
        <v>9</v>
      </c>
      <c r="U8" s="156" t="s">
        <v>9</v>
      </c>
      <c r="W8" s="156">
        <f t="shared" si="4"/>
        <v>3936</v>
      </c>
      <c r="X8" s="156">
        <f t="shared" si="4"/>
        <v>2251</v>
      </c>
      <c r="Y8" s="156">
        <f t="shared" si="5"/>
        <v>6187</v>
      </c>
    </row>
    <row r="9" spans="1:25" ht="15">
      <c r="A9" s="153">
        <v>2007</v>
      </c>
      <c r="B9" s="154">
        <v>2389</v>
      </c>
      <c r="C9" s="154">
        <v>1663</v>
      </c>
      <c r="D9" s="156">
        <f t="shared" si="0"/>
        <v>4052</v>
      </c>
      <c r="E9" s="155"/>
      <c r="F9" s="154">
        <v>930</v>
      </c>
      <c r="G9" s="154">
        <v>505</v>
      </c>
      <c r="H9" s="154" t="s">
        <v>9</v>
      </c>
      <c r="I9" s="156">
        <f t="shared" si="1"/>
        <v>1435</v>
      </c>
      <c r="J9" s="155"/>
      <c r="K9" s="154">
        <v>364</v>
      </c>
      <c r="L9" s="154">
        <v>188</v>
      </c>
      <c r="M9" s="156">
        <f t="shared" si="2"/>
        <v>552</v>
      </c>
      <c r="N9" s="155"/>
      <c r="O9" s="154">
        <v>123</v>
      </c>
      <c r="P9" s="154">
        <v>46</v>
      </c>
      <c r="Q9" s="156">
        <f t="shared" si="3"/>
        <v>169</v>
      </c>
      <c r="R9" s="155"/>
      <c r="S9" s="154" t="s">
        <v>9</v>
      </c>
      <c r="T9" s="154" t="s">
        <v>9</v>
      </c>
      <c r="U9" s="156" t="s">
        <v>9</v>
      </c>
      <c r="W9" s="156">
        <f t="shared" si="4"/>
        <v>3683</v>
      </c>
      <c r="X9" s="156">
        <f t="shared" si="4"/>
        <v>2356</v>
      </c>
      <c r="Y9" s="156">
        <f t="shared" si="5"/>
        <v>6039</v>
      </c>
    </row>
    <row r="10" spans="1:25" ht="15">
      <c r="A10" s="153">
        <v>2008</v>
      </c>
      <c r="B10" s="154">
        <v>2607</v>
      </c>
      <c r="C10" s="154">
        <v>1775</v>
      </c>
      <c r="D10" s="156">
        <f t="shared" si="0"/>
        <v>4382</v>
      </c>
      <c r="E10" s="155"/>
      <c r="F10" s="154">
        <v>1014</v>
      </c>
      <c r="G10" s="154">
        <v>503</v>
      </c>
      <c r="H10" s="154" t="s">
        <v>9</v>
      </c>
      <c r="I10" s="156">
        <f t="shared" si="1"/>
        <v>1517</v>
      </c>
      <c r="J10" s="155"/>
      <c r="K10" s="154">
        <v>414</v>
      </c>
      <c r="L10" s="154">
        <v>231</v>
      </c>
      <c r="M10" s="156">
        <f t="shared" si="2"/>
        <v>645</v>
      </c>
      <c r="N10" s="155"/>
      <c r="O10" s="154">
        <v>120</v>
      </c>
      <c r="P10" s="154">
        <v>44</v>
      </c>
      <c r="Q10" s="156">
        <f t="shared" si="3"/>
        <v>164</v>
      </c>
      <c r="R10" s="155"/>
      <c r="S10" s="154" t="s">
        <v>9</v>
      </c>
      <c r="T10" s="154" t="s">
        <v>9</v>
      </c>
      <c r="U10" s="156" t="s">
        <v>9</v>
      </c>
      <c r="W10" s="156">
        <f t="shared" si="4"/>
        <v>4035</v>
      </c>
      <c r="X10" s="156">
        <f t="shared" si="4"/>
        <v>2509</v>
      </c>
      <c r="Y10" s="156">
        <f t="shared" si="5"/>
        <v>6544</v>
      </c>
    </row>
    <row r="11" spans="1:25" ht="15">
      <c r="A11" s="153">
        <v>2009</v>
      </c>
      <c r="B11" s="154">
        <v>2420</v>
      </c>
      <c r="C11" s="154">
        <v>1675</v>
      </c>
      <c r="D11" s="156">
        <f t="shared" si="0"/>
        <v>4095</v>
      </c>
      <c r="E11" s="155"/>
      <c r="F11" s="154">
        <v>1030</v>
      </c>
      <c r="G11" s="154">
        <v>504</v>
      </c>
      <c r="H11" s="154" t="s">
        <v>9</v>
      </c>
      <c r="I11" s="156">
        <f t="shared" si="1"/>
        <v>1534</v>
      </c>
      <c r="J11" s="155"/>
      <c r="K11" s="154">
        <v>378</v>
      </c>
      <c r="L11" s="154">
        <v>161</v>
      </c>
      <c r="M11" s="156">
        <f t="shared" si="2"/>
        <v>539</v>
      </c>
      <c r="N11" s="155"/>
      <c r="O11" s="154">
        <v>108</v>
      </c>
      <c r="P11" s="154">
        <v>37</v>
      </c>
      <c r="Q11" s="156">
        <f t="shared" si="3"/>
        <v>145</v>
      </c>
      <c r="R11" s="155"/>
      <c r="S11" s="154" t="s">
        <v>9</v>
      </c>
      <c r="T11" s="154" t="s">
        <v>9</v>
      </c>
      <c r="U11" s="156" t="s">
        <v>9</v>
      </c>
      <c r="W11" s="156">
        <f t="shared" si="4"/>
        <v>3828</v>
      </c>
      <c r="X11" s="156">
        <f t="shared" si="4"/>
        <v>2340</v>
      </c>
      <c r="Y11" s="156">
        <f t="shared" si="5"/>
        <v>6168</v>
      </c>
    </row>
    <row r="12" spans="1:25" ht="15">
      <c r="A12" s="153">
        <v>2010</v>
      </c>
      <c r="B12" s="154">
        <v>2463</v>
      </c>
      <c r="C12" s="154">
        <v>1657</v>
      </c>
      <c r="D12" s="156">
        <f t="shared" si="0"/>
        <v>4120</v>
      </c>
      <c r="E12" s="155"/>
      <c r="F12" s="154">
        <v>937</v>
      </c>
      <c r="G12" s="154">
        <v>496</v>
      </c>
      <c r="H12" s="154" t="s">
        <v>9</v>
      </c>
      <c r="I12" s="156">
        <f t="shared" si="1"/>
        <v>1433</v>
      </c>
      <c r="J12" s="155"/>
      <c r="K12" s="154">
        <v>391</v>
      </c>
      <c r="L12" s="154">
        <v>190</v>
      </c>
      <c r="M12" s="156">
        <f t="shared" si="2"/>
        <v>581</v>
      </c>
      <c r="N12" s="155"/>
      <c r="O12" s="154">
        <v>117</v>
      </c>
      <c r="P12" s="154">
        <v>35</v>
      </c>
      <c r="Q12" s="156">
        <f t="shared" si="3"/>
        <v>152</v>
      </c>
      <c r="R12" s="155"/>
      <c r="S12" s="154">
        <v>24</v>
      </c>
      <c r="T12" s="154">
        <v>3</v>
      </c>
      <c r="U12" s="156">
        <f>+T12+S12</f>
        <v>27</v>
      </c>
      <c r="W12" s="156">
        <f>B12+F12+K12+S12</f>
        <v>3815</v>
      </c>
      <c r="X12" s="156">
        <f>C12+G12+L12+T12</f>
        <v>2346</v>
      </c>
      <c r="Y12" s="156">
        <f t="shared" si="5"/>
        <v>6161</v>
      </c>
    </row>
    <row r="13" spans="1:25" ht="15">
      <c r="A13" s="153">
        <v>2011</v>
      </c>
      <c r="B13" s="154">
        <v>2500</v>
      </c>
      <c r="C13" s="154">
        <v>1639</v>
      </c>
      <c r="D13" s="156">
        <f t="shared" si="0"/>
        <v>4139</v>
      </c>
      <c r="E13" s="155"/>
      <c r="F13" s="154">
        <v>1003</v>
      </c>
      <c r="G13" s="154">
        <v>493</v>
      </c>
      <c r="H13" s="154" t="s">
        <v>9</v>
      </c>
      <c r="I13" s="156">
        <f t="shared" si="1"/>
        <v>1496</v>
      </c>
      <c r="J13" s="155"/>
      <c r="K13" s="154">
        <v>389</v>
      </c>
      <c r="L13" s="154">
        <v>173</v>
      </c>
      <c r="M13" s="156">
        <f t="shared" si="2"/>
        <v>562</v>
      </c>
      <c r="N13" s="155"/>
      <c r="O13" s="154">
        <v>98</v>
      </c>
      <c r="P13" s="154">
        <v>50</v>
      </c>
      <c r="Q13" s="156">
        <f t="shared" si="3"/>
        <v>148</v>
      </c>
      <c r="R13" s="155"/>
      <c r="S13" s="154">
        <v>22</v>
      </c>
      <c r="T13" s="154">
        <v>4</v>
      </c>
      <c r="U13" s="156">
        <f>+T13+S13</f>
        <v>26</v>
      </c>
      <c r="W13" s="156">
        <f aca="true" t="shared" si="6" ref="W13:X16">B13+F13+K13+S13</f>
        <v>3914</v>
      </c>
      <c r="X13" s="156">
        <f t="shared" si="6"/>
        <v>2309</v>
      </c>
      <c r="Y13" s="156">
        <f t="shared" si="5"/>
        <v>6223</v>
      </c>
    </row>
    <row r="14" spans="1:25" ht="15">
      <c r="A14" s="153">
        <v>2012</v>
      </c>
      <c r="B14" s="154">
        <v>2346</v>
      </c>
      <c r="C14" s="154">
        <v>1699</v>
      </c>
      <c r="D14" s="156">
        <f t="shared" si="0"/>
        <v>4045</v>
      </c>
      <c r="E14" s="155"/>
      <c r="F14" s="154">
        <v>957</v>
      </c>
      <c r="G14" s="154">
        <v>549</v>
      </c>
      <c r="H14" s="154">
        <v>8</v>
      </c>
      <c r="I14" s="156">
        <f>+H14+G14+F14</f>
        <v>1514</v>
      </c>
      <c r="J14" s="155"/>
      <c r="K14" s="154">
        <v>374</v>
      </c>
      <c r="L14" s="154">
        <v>153</v>
      </c>
      <c r="M14" s="156">
        <f t="shared" si="2"/>
        <v>527</v>
      </c>
      <c r="N14" s="155"/>
      <c r="O14" s="154">
        <v>112</v>
      </c>
      <c r="P14" s="154">
        <v>42</v>
      </c>
      <c r="Q14" s="156">
        <f t="shared" si="3"/>
        <v>154</v>
      </c>
      <c r="R14" s="155"/>
      <c r="S14" s="154">
        <v>31</v>
      </c>
      <c r="T14" s="154">
        <v>5</v>
      </c>
      <c r="U14" s="156">
        <f>+T14+S14</f>
        <v>36</v>
      </c>
      <c r="W14" s="156">
        <f t="shared" si="6"/>
        <v>3708</v>
      </c>
      <c r="X14" s="156">
        <f t="shared" si="6"/>
        <v>2406</v>
      </c>
      <c r="Y14" s="156">
        <f t="shared" si="5"/>
        <v>6114</v>
      </c>
    </row>
    <row r="15" spans="1:25" ht="15">
      <c r="A15" s="153">
        <v>2013</v>
      </c>
      <c r="B15" s="154">
        <v>2542</v>
      </c>
      <c r="C15" s="154">
        <v>1767</v>
      </c>
      <c r="D15" s="156">
        <f t="shared" si="0"/>
        <v>4309</v>
      </c>
      <c r="E15" s="155"/>
      <c r="F15" s="154">
        <v>1051</v>
      </c>
      <c r="G15" s="154">
        <v>541</v>
      </c>
      <c r="H15" s="154">
        <v>14</v>
      </c>
      <c r="I15" s="156">
        <f>+H15+G15+F15</f>
        <v>1606</v>
      </c>
      <c r="J15" s="155"/>
      <c r="K15" s="154">
        <v>377</v>
      </c>
      <c r="L15" s="154">
        <v>142</v>
      </c>
      <c r="M15" s="156">
        <f t="shared" si="2"/>
        <v>519</v>
      </c>
      <c r="N15" s="155"/>
      <c r="O15" s="154">
        <v>91</v>
      </c>
      <c r="P15" s="154">
        <v>48</v>
      </c>
      <c r="Q15" s="156">
        <f t="shared" si="3"/>
        <v>139</v>
      </c>
      <c r="R15" s="155"/>
      <c r="S15" s="154">
        <v>32</v>
      </c>
      <c r="T15" s="154">
        <v>5</v>
      </c>
      <c r="U15" s="156">
        <f>+T15+S15</f>
        <v>37</v>
      </c>
      <c r="W15" s="156">
        <f t="shared" si="6"/>
        <v>4002</v>
      </c>
      <c r="X15" s="156">
        <f t="shared" si="6"/>
        <v>2455</v>
      </c>
      <c r="Y15" s="156">
        <f t="shared" si="5"/>
        <v>6457</v>
      </c>
    </row>
    <row r="16" spans="1:25" ht="15">
      <c r="A16" s="153">
        <v>2014</v>
      </c>
      <c r="B16" s="154">
        <v>2451</v>
      </c>
      <c r="C16" s="154">
        <v>1697</v>
      </c>
      <c r="D16" s="156">
        <f t="shared" si="0"/>
        <v>4148</v>
      </c>
      <c r="E16" s="155"/>
      <c r="F16" s="154">
        <v>1112</v>
      </c>
      <c r="G16" s="154">
        <v>567</v>
      </c>
      <c r="H16" s="154">
        <v>21</v>
      </c>
      <c r="I16" s="156">
        <f>+H16+G16+F16</f>
        <v>1700</v>
      </c>
      <c r="J16" s="155"/>
      <c r="K16" s="154">
        <v>350</v>
      </c>
      <c r="L16" s="154">
        <v>145</v>
      </c>
      <c r="M16" s="156">
        <f t="shared" si="2"/>
        <v>495</v>
      </c>
      <c r="N16" s="155"/>
      <c r="O16" s="154">
        <v>106</v>
      </c>
      <c r="P16" s="154">
        <v>48</v>
      </c>
      <c r="Q16" s="156">
        <f t="shared" si="3"/>
        <v>154</v>
      </c>
      <c r="R16" s="155"/>
      <c r="S16" s="154">
        <v>22</v>
      </c>
      <c r="T16" s="154">
        <v>4</v>
      </c>
      <c r="U16" s="156">
        <f>+T16+S16</f>
        <v>26</v>
      </c>
      <c r="W16" s="156">
        <f t="shared" si="6"/>
        <v>3935</v>
      </c>
      <c r="X16" s="156">
        <f t="shared" si="6"/>
        <v>2413</v>
      </c>
      <c r="Y16" s="156">
        <f t="shared" si="5"/>
        <v>6348</v>
      </c>
    </row>
    <row r="17" spans="2:21" ht="15">
      <c r="B17" s="152"/>
      <c r="C17" s="152"/>
      <c r="D17" s="152"/>
      <c r="E17" s="157"/>
      <c r="F17" s="152"/>
      <c r="G17" s="152"/>
      <c r="H17" s="152"/>
      <c r="I17" s="152"/>
      <c r="J17" s="157"/>
      <c r="K17" s="152"/>
      <c r="L17" s="152"/>
      <c r="M17" s="152"/>
      <c r="N17" s="157"/>
      <c r="O17" s="152"/>
      <c r="P17" s="152"/>
      <c r="Q17" s="154"/>
      <c r="R17" s="157"/>
      <c r="S17" s="152"/>
      <c r="T17" s="152"/>
      <c r="U17" s="152"/>
    </row>
    <row r="18" ht="15">
      <c r="C18" s="38"/>
    </row>
    <row r="19" spans="1:21" ht="15">
      <c r="A19" s="5" t="s">
        <v>105</v>
      </c>
      <c r="B19" s="152"/>
      <c r="C19" s="152"/>
      <c r="D19" s="152"/>
      <c r="E19" s="157"/>
      <c r="F19" s="152"/>
      <c r="G19" s="152"/>
      <c r="H19" s="152"/>
      <c r="I19" s="152"/>
      <c r="J19" s="157"/>
      <c r="K19" s="152"/>
      <c r="L19" s="152"/>
      <c r="M19" s="152"/>
      <c r="N19" s="157"/>
      <c r="O19" s="152"/>
      <c r="P19" s="152"/>
      <c r="Q19" s="152"/>
      <c r="R19" s="157"/>
      <c r="S19" s="152"/>
      <c r="T19" s="152"/>
      <c r="U19" s="152"/>
    </row>
    <row r="20" spans="1:21" ht="15">
      <c r="A20" s="5" t="s">
        <v>106</v>
      </c>
      <c r="B20" s="152"/>
      <c r="C20" s="152"/>
      <c r="D20" s="152"/>
      <c r="E20" s="157"/>
      <c r="F20" s="152"/>
      <c r="G20" s="152"/>
      <c r="H20" s="152"/>
      <c r="I20" s="152"/>
      <c r="J20" s="157"/>
      <c r="K20" s="152"/>
      <c r="L20" s="152"/>
      <c r="M20" s="152"/>
      <c r="N20" s="157"/>
      <c r="O20" s="152"/>
      <c r="P20" s="152"/>
      <c r="Q20" s="152"/>
      <c r="R20" s="157"/>
      <c r="S20" s="152"/>
      <c r="T20" s="152"/>
      <c r="U20" s="152"/>
    </row>
    <row r="21" spans="1:21" ht="15">
      <c r="A21" s="5" t="s">
        <v>107</v>
      </c>
      <c r="B21" s="152"/>
      <c r="C21" s="152"/>
      <c r="D21" s="152"/>
      <c r="E21" s="157"/>
      <c r="F21" s="152"/>
      <c r="G21" s="152"/>
      <c r="H21" s="152"/>
      <c r="I21" s="152"/>
      <c r="J21" s="157"/>
      <c r="K21" s="152"/>
      <c r="L21" s="152"/>
      <c r="M21" s="152"/>
      <c r="N21" s="157"/>
      <c r="O21" s="152"/>
      <c r="P21" s="152"/>
      <c r="Q21" s="152"/>
      <c r="R21" s="157"/>
      <c r="S21" s="152"/>
      <c r="T21" s="152"/>
      <c r="U21" s="152"/>
    </row>
    <row r="22" spans="1:21" ht="15">
      <c r="A22" s="5" t="s">
        <v>108</v>
      </c>
      <c r="B22" s="152"/>
      <c r="C22" s="152"/>
      <c r="D22" s="152"/>
      <c r="E22" s="157"/>
      <c r="F22" s="152"/>
      <c r="G22" s="152"/>
      <c r="H22" s="152"/>
      <c r="I22" s="152"/>
      <c r="J22" s="157"/>
      <c r="K22" s="152"/>
      <c r="L22" s="152"/>
      <c r="M22" s="152"/>
      <c r="N22" s="157"/>
      <c r="O22" s="152"/>
      <c r="P22" s="152"/>
      <c r="Q22" s="152"/>
      <c r="R22" s="157"/>
      <c r="S22" s="152"/>
      <c r="T22" s="152"/>
      <c r="U22" s="152"/>
    </row>
    <row r="23" spans="1:21" ht="15">
      <c r="A23" s="5" t="s">
        <v>109</v>
      </c>
      <c r="B23" s="152"/>
      <c r="C23" s="152"/>
      <c r="D23" s="152"/>
      <c r="E23" s="157"/>
      <c r="F23" s="152"/>
      <c r="G23" s="152"/>
      <c r="H23" s="152"/>
      <c r="I23" s="152"/>
      <c r="J23" s="157"/>
      <c r="K23" s="152"/>
      <c r="L23" s="152"/>
      <c r="M23" s="152"/>
      <c r="N23" s="157"/>
      <c r="O23" s="152"/>
      <c r="P23" s="152"/>
      <c r="Q23" s="152"/>
      <c r="R23" s="157"/>
      <c r="S23" s="152"/>
      <c r="T23" s="152"/>
      <c r="U23" s="152"/>
    </row>
    <row r="24" spans="1:21" ht="15">
      <c r="A24" s="5" t="s">
        <v>110</v>
      </c>
      <c r="B24" s="152"/>
      <c r="C24" s="152"/>
      <c r="D24" s="152"/>
      <c r="E24" s="157"/>
      <c r="F24" s="152"/>
      <c r="G24" s="152"/>
      <c r="H24" s="152"/>
      <c r="I24" s="152"/>
      <c r="J24" s="157"/>
      <c r="K24" s="152"/>
      <c r="L24" s="152"/>
      <c r="M24" s="152"/>
      <c r="N24" s="157"/>
      <c r="O24" s="152"/>
      <c r="P24" s="152"/>
      <c r="Q24" s="152"/>
      <c r="R24" s="157"/>
      <c r="S24" s="152"/>
      <c r="T24" s="152"/>
      <c r="U24" s="152"/>
    </row>
    <row r="25" spans="2:21" ht="15">
      <c r="B25" s="152"/>
      <c r="C25" s="152"/>
      <c r="D25" s="152"/>
      <c r="E25" s="157"/>
      <c r="F25" s="152"/>
      <c r="G25" s="152"/>
      <c r="H25" s="152"/>
      <c r="I25" s="152"/>
      <c r="J25" s="157"/>
      <c r="K25" s="152"/>
      <c r="L25" s="152"/>
      <c r="M25" s="152"/>
      <c r="N25" s="157"/>
      <c r="O25" s="152"/>
      <c r="P25" s="152"/>
      <c r="Q25" s="152"/>
      <c r="R25" s="157"/>
      <c r="S25" s="152"/>
      <c r="T25" s="152"/>
      <c r="U25" s="152"/>
    </row>
  </sheetData>
  <sheetProtection/>
  <mergeCells count="6">
    <mergeCell ref="B5:D5"/>
    <mergeCell ref="F5:I5"/>
    <mergeCell ref="K5:M5"/>
    <mergeCell ref="O5:Q5"/>
    <mergeCell ref="S5:U5"/>
    <mergeCell ref="W5:Y5"/>
  </mergeCells>
  <printOptions/>
  <pageMargins left="0.35433070866141736" right="0.15748031496062992" top="0.7480314960629921" bottom="0.7480314960629921" header="0.31496062992125984" footer="0.31496062992125984"/>
  <pageSetup horizontalDpi="600" verticalDpi="600" orientation="landscape" scale="80" r:id="rId1"/>
  <headerFooter>
    <oddFooter>&amp;L&amp;A</oddFooter>
  </headerFooter>
</worksheet>
</file>

<file path=xl/worksheets/sheet8.xml><?xml version="1.0" encoding="utf-8"?>
<worksheet xmlns="http://schemas.openxmlformats.org/spreadsheetml/2006/main" xmlns:r="http://schemas.openxmlformats.org/officeDocument/2006/relationships">
  <dimension ref="A1:N92"/>
  <sheetViews>
    <sheetView zoomScalePageLayoutView="0" workbookViewId="0" topLeftCell="A40">
      <selection activeCell="A1" sqref="A1"/>
    </sheetView>
  </sheetViews>
  <sheetFormatPr defaultColWidth="9.140625" defaultRowHeight="12.75"/>
  <cols>
    <col min="1" max="1" width="29.57421875" style="104" customWidth="1"/>
    <col min="2" max="2" width="8.57421875" style="104" customWidth="1"/>
    <col min="3" max="3" width="8.57421875" style="4" customWidth="1"/>
    <col min="4" max="11" width="8.57421875" style="104" customWidth="1"/>
    <col min="12" max="16384" width="9.140625" style="104" customWidth="1"/>
  </cols>
  <sheetData>
    <row r="1" ht="15">
      <c r="A1" s="95" t="s">
        <v>179</v>
      </c>
    </row>
    <row r="3" ht="15.75">
      <c r="A3" s="189" t="s">
        <v>200</v>
      </c>
    </row>
    <row r="4" ht="15">
      <c r="A4" s="158"/>
    </row>
    <row r="5" spans="1:11" ht="15">
      <c r="A5" s="186" t="s">
        <v>18</v>
      </c>
      <c r="B5" s="187"/>
      <c r="C5" s="187"/>
      <c r="D5" s="187"/>
      <c r="E5" s="187"/>
      <c r="F5" s="187"/>
      <c r="G5" s="187"/>
      <c r="H5" s="187"/>
      <c r="I5" s="187"/>
      <c r="J5" s="187"/>
      <c r="K5" s="187"/>
    </row>
    <row r="6" spans="1:11" s="101" customFormat="1" ht="15">
      <c r="A6" s="159" t="s">
        <v>119</v>
      </c>
      <c r="B6" s="160">
        <v>2005</v>
      </c>
      <c r="C6" s="161">
        <v>2006</v>
      </c>
      <c r="D6" s="160">
        <v>2007</v>
      </c>
      <c r="E6" s="160">
        <v>2008</v>
      </c>
      <c r="F6" s="160">
        <v>2009</v>
      </c>
      <c r="G6" s="160">
        <v>2010</v>
      </c>
      <c r="H6" s="160">
        <v>2011</v>
      </c>
      <c r="I6" s="160">
        <v>2012</v>
      </c>
      <c r="J6" s="160">
        <v>2013</v>
      </c>
      <c r="K6" s="160">
        <v>2014</v>
      </c>
    </row>
    <row r="7" spans="1:11" ht="15">
      <c r="A7" s="162" t="s">
        <v>120</v>
      </c>
      <c r="B7" s="163">
        <v>92</v>
      </c>
      <c r="C7" s="164">
        <v>99</v>
      </c>
      <c r="D7" s="163">
        <v>125</v>
      </c>
      <c r="E7" s="163">
        <v>123</v>
      </c>
      <c r="F7" s="163">
        <v>111</v>
      </c>
      <c r="G7" s="163">
        <v>145</v>
      </c>
      <c r="H7" s="163">
        <v>140</v>
      </c>
      <c r="I7" s="163">
        <v>135</v>
      </c>
      <c r="J7" s="163">
        <v>151</v>
      </c>
      <c r="K7" s="163">
        <v>171</v>
      </c>
    </row>
    <row r="8" spans="1:11" ht="15">
      <c r="A8" s="162" t="s">
        <v>23</v>
      </c>
      <c r="B8" s="163">
        <v>84</v>
      </c>
      <c r="C8" s="164">
        <v>80</v>
      </c>
      <c r="D8" s="163">
        <v>100</v>
      </c>
      <c r="E8" s="163">
        <v>79</v>
      </c>
      <c r="F8" s="163">
        <v>91</v>
      </c>
      <c r="G8" s="163">
        <v>93</v>
      </c>
      <c r="H8" s="163">
        <v>102</v>
      </c>
      <c r="I8" s="163">
        <v>93</v>
      </c>
      <c r="J8" s="163">
        <v>98</v>
      </c>
      <c r="K8" s="163">
        <v>97</v>
      </c>
    </row>
    <row r="9" spans="1:11" ht="15">
      <c r="A9" s="162" t="s">
        <v>25</v>
      </c>
      <c r="B9" s="163">
        <v>954</v>
      </c>
      <c r="C9" s="164">
        <v>1010</v>
      </c>
      <c r="D9" s="163">
        <v>1012</v>
      </c>
      <c r="E9" s="163">
        <v>1039</v>
      </c>
      <c r="F9" s="163">
        <v>1049</v>
      </c>
      <c r="G9" s="163">
        <v>832</v>
      </c>
      <c r="H9" s="163">
        <v>915</v>
      </c>
      <c r="I9" s="163">
        <v>926</v>
      </c>
      <c r="J9" s="163">
        <v>922</v>
      </c>
      <c r="K9" s="163">
        <v>921</v>
      </c>
    </row>
    <row r="10" spans="1:11" ht="15">
      <c r="A10" s="162" t="s">
        <v>121</v>
      </c>
      <c r="B10" s="163">
        <v>468</v>
      </c>
      <c r="C10" s="164">
        <v>437</v>
      </c>
      <c r="D10" s="163">
        <v>401</v>
      </c>
      <c r="E10" s="163">
        <v>431</v>
      </c>
      <c r="F10" s="163">
        <v>430</v>
      </c>
      <c r="G10" s="163">
        <v>462</v>
      </c>
      <c r="H10" s="163">
        <v>462</v>
      </c>
      <c r="I10" s="163">
        <v>472</v>
      </c>
      <c r="J10" s="163">
        <v>431</v>
      </c>
      <c r="K10" s="163">
        <v>432</v>
      </c>
    </row>
    <row r="11" spans="1:11" ht="15">
      <c r="A11" s="162" t="s">
        <v>122</v>
      </c>
      <c r="B11" s="163">
        <v>23</v>
      </c>
      <c r="C11" s="164">
        <v>23</v>
      </c>
      <c r="D11" s="163">
        <v>15</v>
      </c>
      <c r="E11" s="163">
        <v>31</v>
      </c>
      <c r="F11" s="163">
        <v>3</v>
      </c>
      <c r="G11" s="163">
        <v>12</v>
      </c>
      <c r="H11" s="163">
        <v>4</v>
      </c>
      <c r="I11" s="163">
        <v>14</v>
      </c>
      <c r="J11" s="163">
        <v>13</v>
      </c>
      <c r="K11" s="163">
        <v>7</v>
      </c>
    </row>
    <row r="12" spans="1:11" ht="15">
      <c r="A12" s="162" t="s">
        <v>26</v>
      </c>
      <c r="B12" s="163">
        <v>24</v>
      </c>
      <c r="C12" s="164">
        <v>24</v>
      </c>
      <c r="D12" s="163">
        <v>27</v>
      </c>
      <c r="E12" s="163">
        <v>26</v>
      </c>
      <c r="F12" s="163">
        <v>26</v>
      </c>
      <c r="G12" s="163">
        <v>27</v>
      </c>
      <c r="H12" s="163">
        <v>28</v>
      </c>
      <c r="I12" s="163">
        <v>23</v>
      </c>
      <c r="J12" s="163">
        <v>28</v>
      </c>
      <c r="K12" s="163">
        <v>28</v>
      </c>
    </row>
    <row r="13" spans="1:11" ht="15">
      <c r="A13" s="162" t="s">
        <v>27</v>
      </c>
      <c r="B13" s="163">
        <v>37</v>
      </c>
      <c r="C13" s="164">
        <v>41</v>
      </c>
      <c r="D13" s="163">
        <v>43</v>
      </c>
      <c r="E13" s="163">
        <v>36</v>
      </c>
      <c r="F13" s="163">
        <v>41</v>
      </c>
      <c r="G13" s="163">
        <v>43</v>
      </c>
      <c r="H13" s="163">
        <v>44</v>
      </c>
      <c r="I13" s="163">
        <v>45</v>
      </c>
      <c r="J13" s="163">
        <v>42</v>
      </c>
      <c r="K13" s="163">
        <v>47</v>
      </c>
    </row>
    <row r="14" spans="1:11" ht="15">
      <c r="A14" s="162" t="s">
        <v>50</v>
      </c>
      <c r="B14" s="163">
        <v>508</v>
      </c>
      <c r="C14" s="164">
        <v>558</v>
      </c>
      <c r="D14" s="163">
        <v>450</v>
      </c>
      <c r="E14" s="163">
        <v>558</v>
      </c>
      <c r="F14" s="163">
        <v>469</v>
      </c>
      <c r="G14" s="163">
        <v>484</v>
      </c>
      <c r="H14" s="163">
        <v>478</v>
      </c>
      <c r="I14" s="163">
        <v>439</v>
      </c>
      <c r="J14" s="163">
        <v>467</v>
      </c>
      <c r="K14" s="163">
        <v>436</v>
      </c>
    </row>
    <row r="15" spans="1:11" ht="15">
      <c r="A15" s="162" t="s">
        <v>29</v>
      </c>
      <c r="B15" s="163">
        <v>154</v>
      </c>
      <c r="C15" s="164">
        <v>181</v>
      </c>
      <c r="D15" s="163">
        <v>155</v>
      </c>
      <c r="E15" s="163">
        <v>218</v>
      </c>
      <c r="F15" s="163">
        <v>173</v>
      </c>
      <c r="G15" s="163">
        <v>240</v>
      </c>
      <c r="H15" s="163">
        <v>211</v>
      </c>
      <c r="I15" s="163">
        <v>189</v>
      </c>
      <c r="J15" s="163">
        <v>211</v>
      </c>
      <c r="K15" s="163">
        <v>246</v>
      </c>
    </row>
    <row r="16" spans="1:11" ht="15">
      <c r="A16" s="162" t="s">
        <v>123</v>
      </c>
      <c r="B16" s="163">
        <v>78</v>
      </c>
      <c r="C16" s="164">
        <v>108</v>
      </c>
      <c r="D16" s="163">
        <v>89</v>
      </c>
      <c r="E16" s="163">
        <v>124</v>
      </c>
      <c r="F16" s="163">
        <v>123</v>
      </c>
      <c r="G16" s="163">
        <v>132</v>
      </c>
      <c r="H16" s="163">
        <v>108</v>
      </c>
      <c r="I16" s="163">
        <v>101</v>
      </c>
      <c r="J16" s="163">
        <v>156</v>
      </c>
      <c r="K16" s="163">
        <v>140</v>
      </c>
    </row>
    <row r="17" spans="1:11" ht="15">
      <c r="A17" s="162" t="s">
        <v>92</v>
      </c>
      <c r="B17" s="163">
        <v>85</v>
      </c>
      <c r="C17" s="164">
        <v>116</v>
      </c>
      <c r="D17" s="163">
        <v>118</v>
      </c>
      <c r="E17" s="163">
        <v>140</v>
      </c>
      <c r="F17" s="163">
        <v>136</v>
      </c>
      <c r="G17" s="163">
        <v>113</v>
      </c>
      <c r="H17" s="163">
        <v>118</v>
      </c>
      <c r="I17" s="163">
        <v>114</v>
      </c>
      <c r="J17" s="163">
        <v>106</v>
      </c>
      <c r="K17" s="163">
        <v>106</v>
      </c>
    </row>
    <row r="18" spans="1:11" ht="15">
      <c r="A18" s="162" t="s">
        <v>30</v>
      </c>
      <c r="B18" s="163">
        <v>84</v>
      </c>
      <c r="C18" s="164">
        <v>74</v>
      </c>
      <c r="D18" s="163">
        <v>84</v>
      </c>
      <c r="E18" s="163">
        <v>98</v>
      </c>
      <c r="F18" s="163">
        <v>84</v>
      </c>
      <c r="G18" s="163">
        <v>88</v>
      </c>
      <c r="H18" s="163">
        <v>99</v>
      </c>
      <c r="I18" s="163">
        <v>95</v>
      </c>
      <c r="J18" s="163">
        <v>96</v>
      </c>
      <c r="K18" s="163">
        <v>105</v>
      </c>
    </row>
    <row r="19" spans="1:11" ht="15">
      <c r="A19" s="162" t="s">
        <v>31</v>
      </c>
      <c r="B19" s="163">
        <v>113</v>
      </c>
      <c r="C19" s="164">
        <v>118</v>
      </c>
      <c r="D19" s="163">
        <v>105</v>
      </c>
      <c r="E19" s="163">
        <v>111</v>
      </c>
      <c r="F19" s="163">
        <v>111</v>
      </c>
      <c r="G19" s="163">
        <v>126</v>
      </c>
      <c r="H19" s="163">
        <v>114</v>
      </c>
      <c r="I19" s="163">
        <v>130</v>
      </c>
      <c r="J19" s="163">
        <v>144</v>
      </c>
      <c r="K19" s="163">
        <v>141</v>
      </c>
    </row>
    <row r="20" spans="1:11" ht="15">
      <c r="A20" s="162" t="s">
        <v>124</v>
      </c>
      <c r="B20" s="163">
        <v>54</v>
      </c>
      <c r="C20" s="164">
        <v>54</v>
      </c>
      <c r="D20" s="163">
        <v>62</v>
      </c>
      <c r="E20" s="163">
        <v>62</v>
      </c>
      <c r="F20" s="163">
        <v>61</v>
      </c>
      <c r="G20" s="163">
        <v>59</v>
      </c>
      <c r="H20" s="163">
        <v>59</v>
      </c>
      <c r="I20" s="163">
        <v>15</v>
      </c>
      <c r="J20" s="163">
        <v>65</v>
      </c>
      <c r="K20" s="163">
        <v>12</v>
      </c>
    </row>
    <row r="21" spans="1:11" ht="15">
      <c r="A21" s="162" t="s">
        <v>55</v>
      </c>
      <c r="B21" s="163">
        <v>36</v>
      </c>
      <c r="C21" s="164">
        <v>28</v>
      </c>
      <c r="D21" s="163">
        <v>39</v>
      </c>
      <c r="E21" s="163">
        <v>46</v>
      </c>
      <c r="F21" s="163">
        <v>37</v>
      </c>
      <c r="G21" s="163">
        <v>46</v>
      </c>
      <c r="H21" s="163">
        <v>41</v>
      </c>
      <c r="I21" s="163">
        <v>51</v>
      </c>
      <c r="J21" s="163">
        <v>55</v>
      </c>
      <c r="K21" s="163">
        <v>48</v>
      </c>
    </row>
    <row r="22" spans="1:11" ht="15">
      <c r="A22" s="162" t="s">
        <v>33</v>
      </c>
      <c r="B22" s="163">
        <v>374</v>
      </c>
      <c r="C22" s="164">
        <v>327</v>
      </c>
      <c r="D22" s="163">
        <v>320</v>
      </c>
      <c r="E22" s="163">
        <v>344</v>
      </c>
      <c r="F22" s="163">
        <v>321</v>
      </c>
      <c r="G22" s="163">
        <v>362</v>
      </c>
      <c r="H22" s="163">
        <v>335</v>
      </c>
      <c r="I22" s="163">
        <v>331</v>
      </c>
      <c r="J22" s="163">
        <v>336</v>
      </c>
      <c r="K22" s="163">
        <v>273</v>
      </c>
    </row>
    <row r="23" spans="1:11" ht="15">
      <c r="A23" s="162" t="s">
        <v>34</v>
      </c>
      <c r="B23" s="163">
        <v>45</v>
      </c>
      <c r="C23" s="164">
        <v>49</v>
      </c>
      <c r="D23" s="163">
        <v>43</v>
      </c>
      <c r="E23" s="163">
        <v>46</v>
      </c>
      <c r="F23" s="163">
        <v>49</v>
      </c>
      <c r="G23" s="163">
        <v>46</v>
      </c>
      <c r="H23" s="163">
        <v>42</v>
      </c>
      <c r="I23" s="163">
        <v>48</v>
      </c>
      <c r="J23" s="163">
        <v>55</v>
      </c>
      <c r="K23" s="163">
        <v>50</v>
      </c>
    </row>
    <row r="24" spans="1:11" ht="30">
      <c r="A24" s="162" t="s">
        <v>94</v>
      </c>
      <c r="B24" s="163">
        <v>98</v>
      </c>
      <c r="C24" s="164">
        <v>121</v>
      </c>
      <c r="D24" s="163">
        <v>117</v>
      </c>
      <c r="E24" s="163">
        <v>135</v>
      </c>
      <c r="F24" s="163">
        <v>111</v>
      </c>
      <c r="G24" s="163">
        <v>101</v>
      </c>
      <c r="H24" s="163">
        <v>125</v>
      </c>
      <c r="I24" s="163">
        <v>115</v>
      </c>
      <c r="J24" s="163">
        <v>141</v>
      </c>
      <c r="K24" s="163">
        <v>138</v>
      </c>
    </row>
    <row r="25" spans="1:11" ht="15">
      <c r="A25" s="162" t="s">
        <v>125</v>
      </c>
      <c r="B25" s="163">
        <v>67</v>
      </c>
      <c r="C25" s="164">
        <v>67</v>
      </c>
      <c r="D25" s="163">
        <v>87</v>
      </c>
      <c r="E25" s="163">
        <v>80</v>
      </c>
      <c r="F25" s="163">
        <v>76</v>
      </c>
      <c r="G25" s="163">
        <v>71</v>
      </c>
      <c r="H25" s="163">
        <v>73</v>
      </c>
      <c r="I25" s="163">
        <v>68</v>
      </c>
      <c r="J25" s="163">
        <v>90</v>
      </c>
      <c r="K25" s="163">
        <v>56</v>
      </c>
    </row>
    <row r="26" spans="1:11" ht="15">
      <c r="A26" s="162" t="s">
        <v>35</v>
      </c>
      <c r="B26" s="163">
        <v>491</v>
      </c>
      <c r="C26" s="164">
        <v>475</v>
      </c>
      <c r="D26" s="163">
        <v>517</v>
      </c>
      <c r="E26" s="163">
        <v>506</v>
      </c>
      <c r="F26" s="163">
        <v>432</v>
      </c>
      <c r="G26" s="163">
        <v>468</v>
      </c>
      <c r="H26" s="163">
        <v>438</v>
      </c>
      <c r="I26" s="163">
        <v>491</v>
      </c>
      <c r="J26" s="163">
        <v>514</v>
      </c>
      <c r="K26" s="163">
        <v>518</v>
      </c>
    </row>
    <row r="27" spans="1:11" ht="15">
      <c r="A27" s="165" t="s">
        <v>95</v>
      </c>
      <c r="B27" s="166">
        <v>137</v>
      </c>
      <c r="C27" s="167">
        <v>175</v>
      </c>
      <c r="D27" s="166">
        <v>143</v>
      </c>
      <c r="E27" s="166">
        <v>149</v>
      </c>
      <c r="F27" s="166">
        <v>161</v>
      </c>
      <c r="G27" s="166">
        <v>170</v>
      </c>
      <c r="H27" s="166">
        <v>203</v>
      </c>
      <c r="I27" s="166">
        <v>150</v>
      </c>
      <c r="J27" s="166">
        <v>188</v>
      </c>
      <c r="K27" s="166">
        <v>176</v>
      </c>
    </row>
    <row r="28" spans="1:11" s="95" customFormat="1" ht="15.75" thickBot="1">
      <c r="A28" s="168" t="s">
        <v>101</v>
      </c>
      <c r="B28" s="169">
        <f aca="true" t="shared" si="0" ref="B28:K28">SUM(B7:B27)</f>
        <v>4006</v>
      </c>
      <c r="C28" s="170">
        <f t="shared" si="0"/>
        <v>4165</v>
      </c>
      <c r="D28" s="169">
        <f t="shared" si="0"/>
        <v>4052</v>
      </c>
      <c r="E28" s="169">
        <f t="shared" si="0"/>
        <v>4382</v>
      </c>
      <c r="F28" s="169">
        <f t="shared" si="0"/>
        <v>4095</v>
      </c>
      <c r="G28" s="169">
        <f t="shared" si="0"/>
        <v>4120</v>
      </c>
      <c r="H28" s="169">
        <f t="shared" si="0"/>
        <v>4139</v>
      </c>
      <c r="I28" s="169">
        <f t="shared" si="0"/>
        <v>4045</v>
      </c>
      <c r="J28" s="169">
        <f t="shared" si="0"/>
        <v>4309</v>
      </c>
      <c r="K28" s="169">
        <f t="shared" si="0"/>
        <v>4148</v>
      </c>
    </row>
    <row r="29" spans="2:11" ht="15.75" thickTop="1">
      <c r="B29" s="109"/>
      <c r="C29" s="10"/>
      <c r="D29" s="109"/>
      <c r="E29" s="109"/>
      <c r="F29" s="109"/>
      <c r="G29" s="109"/>
      <c r="H29" s="109"/>
      <c r="I29" s="109"/>
      <c r="J29" s="109"/>
      <c r="K29" s="109"/>
    </row>
    <row r="30" spans="1:11" ht="15">
      <c r="A30" s="186" t="s">
        <v>10</v>
      </c>
      <c r="B30" s="187"/>
      <c r="C30" s="187"/>
      <c r="D30" s="187"/>
      <c r="E30" s="187"/>
      <c r="F30" s="187"/>
      <c r="G30" s="187"/>
      <c r="H30" s="187"/>
      <c r="I30" s="187"/>
      <c r="J30" s="187"/>
      <c r="K30" s="187"/>
    </row>
    <row r="31" spans="1:11" s="101" customFormat="1" ht="15">
      <c r="A31" s="159" t="s">
        <v>119</v>
      </c>
      <c r="B31" s="160">
        <v>2005</v>
      </c>
      <c r="C31" s="161">
        <v>2006</v>
      </c>
      <c r="D31" s="160">
        <v>2007</v>
      </c>
      <c r="E31" s="160">
        <v>2008</v>
      </c>
      <c r="F31" s="160">
        <v>2009</v>
      </c>
      <c r="G31" s="160">
        <v>2010</v>
      </c>
      <c r="H31" s="160">
        <v>2011</v>
      </c>
      <c r="I31" s="160">
        <v>2012</v>
      </c>
      <c r="J31" s="160">
        <v>2013</v>
      </c>
      <c r="K31" s="160">
        <v>2014</v>
      </c>
    </row>
    <row r="32" spans="1:11" ht="15">
      <c r="A32" s="162" t="s">
        <v>25</v>
      </c>
      <c r="B32" s="109">
        <v>873</v>
      </c>
      <c r="C32" s="10">
        <v>949</v>
      </c>
      <c r="D32" s="109">
        <v>956</v>
      </c>
      <c r="E32" s="109">
        <v>998</v>
      </c>
      <c r="F32" s="109">
        <v>854</v>
      </c>
      <c r="G32" s="109">
        <v>809</v>
      </c>
      <c r="H32" s="109">
        <v>827</v>
      </c>
      <c r="I32" s="109">
        <v>810</v>
      </c>
      <c r="J32" s="109">
        <v>840</v>
      </c>
      <c r="K32" s="109">
        <v>789</v>
      </c>
    </row>
    <row r="33" spans="1:11" ht="15">
      <c r="A33" s="162" t="s">
        <v>126</v>
      </c>
      <c r="B33" s="171" t="s">
        <v>9</v>
      </c>
      <c r="C33" s="16" t="s">
        <v>9</v>
      </c>
      <c r="D33" s="171" t="s">
        <v>9</v>
      </c>
      <c r="E33" s="171" t="s">
        <v>9</v>
      </c>
      <c r="F33" s="109">
        <v>127</v>
      </c>
      <c r="G33" s="109">
        <v>126</v>
      </c>
      <c r="H33" s="109">
        <v>119</v>
      </c>
      <c r="I33" s="109">
        <v>158</v>
      </c>
      <c r="J33" s="109">
        <v>178</v>
      </c>
      <c r="K33" s="109">
        <v>208</v>
      </c>
    </row>
    <row r="34" spans="1:11" ht="15">
      <c r="A34" s="162" t="s">
        <v>50</v>
      </c>
      <c r="B34" s="109">
        <v>229</v>
      </c>
      <c r="C34" s="10">
        <v>230</v>
      </c>
      <c r="D34" s="109">
        <v>243</v>
      </c>
      <c r="E34" s="109">
        <v>281</v>
      </c>
      <c r="F34" s="109">
        <v>286</v>
      </c>
      <c r="G34" s="109">
        <v>268</v>
      </c>
      <c r="H34" s="109">
        <v>285</v>
      </c>
      <c r="I34" s="109">
        <v>277</v>
      </c>
      <c r="J34" s="109">
        <v>324</v>
      </c>
      <c r="K34" s="109">
        <v>394</v>
      </c>
    </row>
    <row r="35" spans="1:11" ht="15">
      <c r="A35" s="162" t="s">
        <v>35</v>
      </c>
      <c r="B35" s="109">
        <v>227</v>
      </c>
      <c r="C35" s="10">
        <v>251</v>
      </c>
      <c r="D35" s="109">
        <v>233</v>
      </c>
      <c r="E35" s="109">
        <v>237</v>
      </c>
      <c r="F35" s="109">
        <v>265</v>
      </c>
      <c r="G35" s="109">
        <v>229</v>
      </c>
      <c r="H35" s="109">
        <v>264</v>
      </c>
      <c r="I35" s="109">
        <v>269</v>
      </c>
      <c r="J35" s="109">
        <v>261</v>
      </c>
      <c r="K35" s="109">
        <v>289</v>
      </c>
    </row>
    <row r="36" spans="1:11" ht="15">
      <c r="A36" s="162" t="s">
        <v>51</v>
      </c>
      <c r="B36" s="109"/>
      <c r="C36" s="10"/>
      <c r="D36" s="109"/>
      <c r="E36" s="109"/>
      <c r="F36" s="109"/>
      <c r="G36" s="109"/>
      <c r="H36" s="109"/>
      <c r="I36" s="109"/>
      <c r="J36" s="109">
        <v>3</v>
      </c>
      <c r="K36" s="109">
        <v>20</v>
      </c>
    </row>
    <row r="37" spans="1:11" ht="15">
      <c r="A37" s="165" t="s">
        <v>127</v>
      </c>
      <c r="B37" s="166">
        <v>1</v>
      </c>
      <c r="C37" s="167">
        <v>2</v>
      </c>
      <c r="D37" s="166">
        <v>3</v>
      </c>
      <c r="E37" s="166">
        <v>1</v>
      </c>
      <c r="F37" s="166">
        <v>1</v>
      </c>
      <c r="G37" s="166">
        <v>1</v>
      </c>
      <c r="H37" s="166">
        <v>1</v>
      </c>
      <c r="I37" s="166">
        <v>0</v>
      </c>
      <c r="J37" s="166">
        <v>0</v>
      </c>
      <c r="K37" s="166">
        <v>0</v>
      </c>
    </row>
    <row r="38" spans="1:11" s="95" customFormat="1" ht="15.75" thickBot="1">
      <c r="A38" s="168" t="s">
        <v>78</v>
      </c>
      <c r="B38" s="169">
        <f aca="true" t="shared" si="1" ref="B38:G38">SUM(B32:B37)</f>
        <v>1330</v>
      </c>
      <c r="C38" s="170">
        <f t="shared" si="1"/>
        <v>1432</v>
      </c>
      <c r="D38" s="169">
        <f t="shared" si="1"/>
        <v>1435</v>
      </c>
      <c r="E38" s="169">
        <f t="shared" si="1"/>
        <v>1517</v>
      </c>
      <c r="F38" s="169">
        <f t="shared" si="1"/>
        <v>1533</v>
      </c>
      <c r="G38" s="169">
        <f t="shared" si="1"/>
        <v>1433</v>
      </c>
      <c r="H38" s="169">
        <f>+H32+H33+H34+H35+H37</f>
        <v>1496</v>
      </c>
      <c r="I38" s="169">
        <f>+I32+I33+I34+I35+I37</f>
        <v>1514</v>
      </c>
      <c r="J38" s="169">
        <f>+J32+J33+J34+J35+J37</f>
        <v>1603</v>
      </c>
      <c r="K38" s="169">
        <f>SUM(K32:K37)</f>
        <v>1700</v>
      </c>
    </row>
    <row r="39" spans="2:11" s="95" customFormat="1" ht="15.75" thickTop="1">
      <c r="B39" s="108"/>
      <c r="C39" s="172"/>
      <c r="D39" s="108"/>
      <c r="E39" s="108"/>
      <c r="F39" s="108"/>
      <c r="G39" s="108"/>
      <c r="H39" s="108"/>
      <c r="I39" s="108"/>
      <c r="J39" s="108"/>
      <c r="K39" s="108"/>
    </row>
    <row r="40" spans="1:11" ht="15">
      <c r="A40" s="186" t="s">
        <v>11</v>
      </c>
      <c r="B40" s="187"/>
      <c r="C40" s="187"/>
      <c r="D40" s="187"/>
      <c r="E40" s="187"/>
      <c r="F40" s="188"/>
      <c r="G40" s="187"/>
      <c r="H40" s="187"/>
      <c r="I40" s="187"/>
      <c r="J40" s="187"/>
      <c r="K40" s="187"/>
    </row>
    <row r="41" spans="1:11" s="101" customFormat="1" ht="15">
      <c r="A41" s="159" t="s">
        <v>128</v>
      </c>
      <c r="B41" s="160">
        <v>2005</v>
      </c>
      <c r="C41" s="161">
        <v>2006</v>
      </c>
      <c r="D41" s="160">
        <v>2007</v>
      </c>
      <c r="E41" s="160">
        <v>2008</v>
      </c>
      <c r="F41" s="160">
        <v>2009</v>
      </c>
      <c r="G41" s="160">
        <v>2010</v>
      </c>
      <c r="H41" s="160">
        <v>2011</v>
      </c>
      <c r="I41" s="160">
        <v>2012</v>
      </c>
      <c r="J41" s="160">
        <v>2013</v>
      </c>
      <c r="K41" s="160">
        <v>2014</v>
      </c>
    </row>
    <row r="42" spans="1:11" ht="15">
      <c r="A42" s="162" t="s">
        <v>25</v>
      </c>
      <c r="B42" s="109">
        <v>130</v>
      </c>
      <c r="C42" s="10">
        <v>142</v>
      </c>
      <c r="D42" s="109">
        <v>155</v>
      </c>
      <c r="E42" s="109">
        <v>197</v>
      </c>
      <c r="F42" s="109">
        <v>160</v>
      </c>
      <c r="G42" s="109">
        <v>175</v>
      </c>
      <c r="H42" s="109">
        <v>160</v>
      </c>
      <c r="I42" s="109">
        <v>163</v>
      </c>
      <c r="J42" s="109">
        <v>172</v>
      </c>
      <c r="K42" s="109">
        <v>165</v>
      </c>
    </row>
    <row r="43" spans="1:11" ht="15">
      <c r="A43" s="162" t="s">
        <v>50</v>
      </c>
      <c r="B43" s="109">
        <v>230</v>
      </c>
      <c r="C43" s="10">
        <v>203</v>
      </c>
      <c r="D43" s="109">
        <v>171</v>
      </c>
      <c r="E43" s="109">
        <v>218</v>
      </c>
      <c r="F43" s="109">
        <v>180</v>
      </c>
      <c r="G43" s="109">
        <v>196</v>
      </c>
      <c r="H43" s="109">
        <v>209</v>
      </c>
      <c r="I43" s="109">
        <v>181</v>
      </c>
      <c r="J43" s="109">
        <v>159</v>
      </c>
      <c r="K43" s="109">
        <v>119</v>
      </c>
    </row>
    <row r="44" spans="1:11" ht="15">
      <c r="A44" s="162" t="s">
        <v>129</v>
      </c>
      <c r="B44" s="109">
        <v>3</v>
      </c>
      <c r="C44" s="10">
        <v>8</v>
      </c>
      <c r="D44" s="109">
        <v>8</v>
      </c>
      <c r="E44" s="109">
        <v>7</v>
      </c>
      <c r="F44" s="109">
        <v>7</v>
      </c>
      <c r="G44" s="109">
        <v>3</v>
      </c>
      <c r="H44" s="109">
        <v>2</v>
      </c>
      <c r="I44" s="109">
        <v>2</v>
      </c>
      <c r="J44" s="109">
        <v>2</v>
      </c>
      <c r="K44" s="109">
        <v>0</v>
      </c>
    </row>
    <row r="45" spans="1:11" ht="15">
      <c r="A45" s="162" t="s">
        <v>57</v>
      </c>
      <c r="B45" s="109">
        <v>108</v>
      </c>
      <c r="C45" s="10">
        <v>96</v>
      </c>
      <c r="D45" s="109">
        <v>51</v>
      </c>
      <c r="E45" s="109">
        <v>32</v>
      </c>
      <c r="F45" s="109">
        <v>21</v>
      </c>
      <c r="G45" s="109">
        <v>20</v>
      </c>
      <c r="H45" s="109">
        <v>0</v>
      </c>
      <c r="I45" s="109">
        <v>0</v>
      </c>
      <c r="J45" s="109">
        <v>0</v>
      </c>
      <c r="K45" s="109">
        <v>0</v>
      </c>
    </row>
    <row r="46" spans="1:11" ht="15">
      <c r="A46" s="162" t="s">
        <v>58</v>
      </c>
      <c r="B46" s="109">
        <v>37</v>
      </c>
      <c r="C46" s="10">
        <v>46</v>
      </c>
      <c r="D46" s="109">
        <v>77</v>
      </c>
      <c r="E46" s="109">
        <v>82</v>
      </c>
      <c r="F46" s="109">
        <v>80</v>
      </c>
      <c r="G46" s="109">
        <v>88</v>
      </c>
      <c r="H46" s="109">
        <v>85</v>
      </c>
      <c r="I46" s="109">
        <v>88</v>
      </c>
      <c r="J46" s="109">
        <v>89</v>
      </c>
      <c r="K46" s="109">
        <v>105</v>
      </c>
    </row>
    <row r="47" spans="1:11" ht="15">
      <c r="A47" s="162" t="s">
        <v>55</v>
      </c>
      <c r="B47" s="109">
        <v>14</v>
      </c>
      <c r="C47" s="10">
        <v>11</v>
      </c>
      <c r="D47" s="109">
        <v>12</v>
      </c>
      <c r="E47" s="109">
        <v>19</v>
      </c>
      <c r="F47" s="109">
        <v>19</v>
      </c>
      <c r="G47" s="109">
        <v>21</v>
      </c>
      <c r="H47" s="109">
        <v>27</v>
      </c>
      <c r="I47" s="109">
        <v>17</v>
      </c>
      <c r="J47" s="109">
        <v>20</v>
      </c>
      <c r="K47" s="109">
        <v>42</v>
      </c>
    </row>
    <row r="48" spans="1:11" ht="15">
      <c r="A48" s="165" t="s">
        <v>35</v>
      </c>
      <c r="B48" s="173">
        <v>83</v>
      </c>
      <c r="C48" s="66">
        <v>84</v>
      </c>
      <c r="D48" s="173">
        <v>78</v>
      </c>
      <c r="E48" s="173">
        <v>90</v>
      </c>
      <c r="F48" s="173">
        <v>72</v>
      </c>
      <c r="G48" s="173">
        <v>78</v>
      </c>
      <c r="H48" s="173">
        <v>79</v>
      </c>
      <c r="I48" s="173">
        <v>76</v>
      </c>
      <c r="J48" s="173">
        <v>77</v>
      </c>
      <c r="K48" s="173">
        <v>67</v>
      </c>
    </row>
    <row r="49" spans="1:11" s="95" customFormat="1" ht="15.75" thickBot="1">
      <c r="A49" s="168" t="s">
        <v>79</v>
      </c>
      <c r="B49" s="169">
        <f aca="true" t="shared" si="2" ref="B49:G49">SUM(B42:B48)</f>
        <v>605</v>
      </c>
      <c r="C49" s="170">
        <f t="shared" si="2"/>
        <v>590</v>
      </c>
      <c r="D49" s="169">
        <f t="shared" si="2"/>
        <v>552</v>
      </c>
      <c r="E49" s="169">
        <f t="shared" si="2"/>
        <v>645</v>
      </c>
      <c r="F49" s="169">
        <f t="shared" si="2"/>
        <v>539</v>
      </c>
      <c r="G49" s="169">
        <f t="shared" si="2"/>
        <v>581</v>
      </c>
      <c r="H49" s="169">
        <f>SUM(H42:H48)</f>
        <v>562</v>
      </c>
      <c r="I49" s="169">
        <f>SUM(I42:I48)</f>
        <v>527</v>
      </c>
      <c r="J49" s="169">
        <f>SUM(J42:J48)</f>
        <v>519</v>
      </c>
      <c r="K49" s="169">
        <f>SUM(K42:K48)</f>
        <v>498</v>
      </c>
    </row>
    <row r="50" spans="2:11" s="95" customFormat="1" ht="15.75" thickTop="1">
      <c r="B50" s="108"/>
      <c r="C50" s="172"/>
      <c r="D50" s="108"/>
      <c r="E50" s="108"/>
      <c r="F50" s="108"/>
      <c r="G50" s="108"/>
      <c r="H50" s="108"/>
      <c r="I50" s="108"/>
      <c r="J50" s="108"/>
      <c r="K50" s="108"/>
    </row>
    <row r="51" spans="1:11" ht="15">
      <c r="A51" s="186" t="s">
        <v>130</v>
      </c>
      <c r="B51" s="187"/>
      <c r="C51" s="187"/>
      <c r="D51" s="187"/>
      <c r="E51" s="187"/>
      <c r="F51" s="187"/>
      <c r="G51" s="187"/>
      <c r="H51" s="187"/>
      <c r="I51" s="187"/>
      <c r="J51" s="187"/>
      <c r="K51" s="187"/>
    </row>
    <row r="52" spans="1:11" s="101" customFormat="1" ht="15">
      <c r="A52" s="159" t="s">
        <v>119</v>
      </c>
      <c r="B52" s="160">
        <v>2005</v>
      </c>
      <c r="C52" s="161">
        <v>2006</v>
      </c>
      <c r="D52" s="160">
        <v>2007</v>
      </c>
      <c r="E52" s="160">
        <v>2008</v>
      </c>
      <c r="F52" s="160">
        <v>2009</v>
      </c>
      <c r="G52" s="160">
        <v>2010</v>
      </c>
      <c r="H52" s="160">
        <v>2011</v>
      </c>
      <c r="I52" s="160">
        <v>2012</v>
      </c>
      <c r="J52" s="160">
        <v>2013</v>
      </c>
      <c r="K52" s="160">
        <v>2014</v>
      </c>
    </row>
    <row r="53" spans="1:11" ht="15">
      <c r="A53" s="162" t="s">
        <v>25</v>
      </c>
      <c r="B53" s="171" t="s">
        <v>9</v>
      </c>
      <c r="C53" s="16" t="s">
        <v>9</v>
      </c>
      <c r="D53" s="171" t="s">
        <v>9</v>
      </c>
      <c r="E53" s="171" t="s">
        <v>9</v>
      </c>
      <c r="F53" s="171" t="s">
        <v>9</v>
      </c>
      <c r="G53" s="171">
        <v>12</v>
      </c>
      <c r="H53" s="109">
        <v>20</v>
      </c>
      <c r="I53" s="109">
        <v>7</v>
      </c>
      <c r="J53" s="109">
        <v>7</v>
      </c>
      <c r="K53" s="109">
        <v>9</v>
      </c>
    </row>
    <row r="54" spans="1:11" ht="18.75" customHeight="1">
      <c r="A54" s="162" t="s">
        <v>131</v>
      </c>
      <c r="B54" s="171" t="s">
        <v>9</v>
      </c>
      <c r="C54" s="16" t="s">
        <v>9</v>
      </c>
      <c r="D54" s="171" t="s">
        <v>9</v>
      </c>
      <c r="E54" s="171" t="s">
        <v>9</v>
      </c>
      <c r="F54" s="171" t="s">
        <v>9</v>
      </c>
      <c r="G54" s="171">
        <v>15</v>
      </c>
      <c r="H54" s="109">
        <v>6</v>
      </c>
      <c r="I54" s="109">
        <v>28</v>
      </c>
      <c r="J54" s="109">
        <v>23</v>
      </c>
      <c r="K54" s="109">
        <v>17</v>
      </c>
    </row>
    <row r="55" spans="1:11" ht="15">
      <c r="A55" s="165" t="s">
        <v>132</v>
      </c>
      <c r="B55" s="174"/>
      <c r="C55" s="175"/>
      <c r="D55" s="174" t="s">
        <v>9</v>
      </c>
      <c r="E55" s="174" t="s">
        <v>9</v>
      </c>
      <c r="F55" s="174" t="s">
        <v>9</v>
      </c>
      <c r="G55" s="174" t="s">
        <v>9</v>
      </c>
      <c r="H55" s="174" t="s">
        <v>9</v>
      </c>
      <c r="I55" s="173">
        <v>1</v>
      </c>
      <c r="J55" s="173">
        <v>7</v>
      </c>
      <c r="K55" s="173">
        <v>0</v>
      </c>
    </row>
    <row r="56" spans="1:11" ht="15.75" thickBot="1">
      <c r="A56" s="168" t="s">
        <v>87</v>
      </c>
      <c r="B56" s="176" t="s">
        <v>9</v>
      </c>
      <c r="C56" s="177" t="s">
        <v>9</v>
      </c>
      <c r="D56" s="176" t="s">
        <v>9</v>
      </c>
      <c r="E56" s="176" t="s">
        <v>9</v>
      </c>
      <c r="F56" s="176" t="s">
        <v>9</v>
      </c>
      <c r="G56" s="176">
        <f>+G53+G54</f>
        <v>27</v>
      </c>
      <c r="H56" s="169">
        <f>SUM(H53:H54)</f>
        <v>26</v>
      </c>
      <c r="I56" s="169">
        <f>SUM(I53:I55)</f>
        <v>36</v>
      </c>
      <c r="J56" s="169">
        <f>SUM(J53:J55)</f>
        <v>37</v>
      </c>
      <c r="K56" s="169">
        <f>SUM(K53:K55)</f>
        <v>26</v>
      </c>
    </row>
    <row r="57" spans="1:11" ht="15.75" thickTop="1">
      <c r="A57" s="95"/>
      <c r="B57" s="192"/>
      <c r="C57" s="193"/>
      <c r="D57" s="192"/>
      <c r="E57" s="192"/>
      <c r="F57" s="192"/>
      <c r="G57" s="192"/>
      <c r="H57" s="108"/>
      <c r="I57" s="108"/>
      <c r="J57" s="108"/>
      <c r="K57" s="108"/>
    </row>
    <row r="58" spans="1:11" ht="15.75" thickBot="1">
      <c r="A58" s="168"/>
      <c r="B58" s="176"/>
      <c r="C58" s="177"/>
      <c r="D58" s="176"/>
      <c r="E58" s="176"/>
      <c r="F58" s="176"/>
      <c r="G58" s="176"/>
      <c r="H58" s="169"/>
      <c r="I58" s="169"/>
      <c r="J58" s="169"/>
      <c r="K58" s="169"/>
    </row>
    <row r="59" spans="1:11" ht="31.5" thickBot="1" thickTop="1">
      <c r="A59" s="178" t="s">
        <v>133</v>
      </c>
      <c r="B59" s="179">
        <f>+B49+B38+B28</f>
        <v>5941</v>
      </c>
      <c r="C59" s="179">
        <f>+C28+C38+C49</f>
        <v>6187</v>
      </c>
      <c r="D59" s="179">
        <f>+D28+D38+D49</f>
        <v>6039</v>
      </c>
      <c r="E59" s="179">
        <f>+E28+E38+E49</f>
        <v>6544</v>
      </c>
      <c r="F59" s="179">
        <f>+F28+F38+F49</f>
        <v>6167</v>
      </c>
      <c r="G59" s="179">
        <f>+G28+G38+G49+H56</f>
        <v>6160</v>
      </c>
      <c r="H59" s="179">
        <f>+H28+H38+H49+I56</f>
        <v>6233</v>
      </c>
      <c r="I59" s="179">
        <f>+I28+I38+I49+J56</f>
        <v>6123</v>
      </c>
      <c r="J59" s="179">
        <f>+J28+J38+J49+K56</f>
        <v>6457</v>
      </c>
      <c r="K59" s="179">
        <f>+K28+K38+K49+L56</f>
        <v>6346</v>
      </c>
    </row>
    <row r="60" spans="1:11" ht="15.75" thickTop="1">
      <c r="A60" s="180"/>
      <c r="B60" s="108"/>
      <c r="C60" s="172"/>
      <c r="D60" s="108"/>
      <c r="E60" s="108"/>
      <c r="F60" s="108"/>
      <c r="G60" s="108"/>
      <c r="H60" s="108"/>
      <c r="I60" s="108"/>
      <c r="J60" s="108"/>
      <c r="K60" s="108"/>
    </row>
    <row r="61" spans="1:11" ht="15">
      <c r="A61" s="186" t="s">
        <v>60</v>
      </c>
      <c r="B61" s="187"/>
      <c r="C61" s="187"/>
      <c r="D61" s="187"/>
      <c r="E61" s="187"/>
      <c r="F61" s="187"/>
      <c r="G61" s="187"/>
      <c r="H61" s="187"/>
      <c r="I61" s="187"/>
      <c r="J61" s="187"/>
      <c r="K61" s="187"/>
    </row>
    <row r="62" spans="1:11" s="101" customFormat="1" ht="15">
      <c r="A62" s="159" t="s">
        <v>119</v>
      </c>
      <c r="B62" s="160">
        <v>2005</v>
      </c>
      <c r="C62" s="161">
        <v>2006</v>
      </c>
      <c r="D62" s="160">
        <v>2007</v>
      </c>
      <c r="E62" s="160">
        <v>2008</v>
      </c>
      <c r="F62" s="160">
        <v>2009</v>
      </c>
      <c r="G62" s="160">
        <v>2010</v>
      </c>
      <c r="H62" s="160">
        <v>2011</v>
      </c>
      <c r="I62" s="160">
        <v>2012</v>
      </c>
      <c r="J62" s="160">
        <v>2013</v>
      </c>
      <c r="K62" s="160">
        <v>2014</v>
      </c>
    </row>
    <row r="63" spans="1:11" ht="15">
      <c r="A63" s="162" t="s">
        <v>156</v>
      </c>
      <c r="B63" s="104">
        <v>54</v>
      </c>
      <c r="C63" s="10">
        <v>67</v>
      </c>
      <c r="D63" s="109">
        <v>50</v>
      </c>
      <c r="E63" s="109">
        <v>51</v>
      </c>
      <c r="F63" s="109">
        <v>41</v>
      </c>
      <c r="G63" s="109">
        <v>35</v>
      </c>
      <c r="H63" s="109">
        <v>46</v>
      </c>
      <c r="I63" s="109">
        <v>42</v>
      </c>
      <c r="J63" s="109">
        <v>39</v>
      </c>
      <c r="K63" s="109">
        <v>39</v>
      </c>
    </row>
    <row r="64" spans="1:14" ht="15">
      <c r="A64" s="162" t="s">
        <v>157</v>
      </c>
      <c r="B64" s="104">
        <v>19</v>
      </c>
      <c r="C64" s="4">
        <v>16</v>
      </c>
      <c r="D64" s="104">
        <v>19</v>
      </c>
      <c r="E64" s="104">
        <v>18</v>
      </c>
      <c r="F64" s="104">
        <v>12</v>
      </c>
      <c r="G64" s="104">
        <v>11</v>
      </c>
      <c r="H64" s="104">
        <v>16</v>
      </c>
      <c r="I64" s="104">
        <v>18</v>
      </c>
      <c r="J64" s="104">
        <v>7</v>
      </c>
      <c r="K64" s="104">
        <v>16</v>
      </c>
      <c r="L64" s="163"/>
      <c r="M64" s="163"/>
      <c r="N64" s="163"/>
    </row>
    <row r="65" spans="1:14" ht="15">
      <c r="A65" s="162" t="s">
        <v>158</v>
      </c>
      <c r="B65" s="104">
        <v>53</v>
      </c>
      <c r="C65" s="4">
        <v>49</v>
      </c>
      <c r="D65" s="104">
        <v>42</v>
      </c>
      <c r="E65" s="104">
        <v>42</v>
      </c>
      <c r="F65" s="104">
        <v>41</v>
      </c>
      <c r="G65" s="104">
        <v>37</v>
      </c>
      <c r="H65" s="104">
        <v>28</v>
      </c>
      <c r="I65" s="104">
        <v>27</v>
      </c>
      <c r="J65" s="104">
        <v>38</v>
      </c>
      <c r="K65" s="104">
        <v>33</v>
      </c>
      <c r="L65" s="163"/>
      <c r="M65" s="163"/>
      <c r="N65" s="163"/>
    </row>
    <row r="66" spans="1:14" ht="15">
      <c r="A66" s="162" t="s">
        <v>134</v>
      </c>
      <c r="B66" s="104">
        <v>12</v>
      </c>
      <c r="C66" s="4">
        <v>17</v>
      </c>
      <c r="D66" s="104">
        <v>21</v>
      </c>
      <c r="E66" s="104">
        <v>19</v>
      </c>
      <c r="F66" s="104">
        <v>12</v>
      </c>
      <c r="G66" s="104">
        <v>9</v>
      </c>
      <c r="H66" s="104">
        <v>14</v>
      </c>
      <c r="I66" s="104">
        <v>17</v>
      </c>
      <c r="J66" s="104">
        <v>11</v>
      </c>
      <c r="K66" s="104">
        <v>13</v>
      </c>
      <c r="L66" s="163"/>
      <c r="M66" s="163"/>
      <c r="N66" s="163"/>
    </row>
    <row r="67" spans="1:14" ht="15">
      <c r="A67" s="162" t="s">
        <v>63</v>
      </c>
      <c r="B67" s="104">
        <v>22</v>
      </c>
      <c r="C67" s="4">
        <v>18</v>
      </c>
      <c r="D67" s="104">
        <v>19</v>
      </c>
      <c r="E67" s="104">
        <v>17</v>
      </c>
      <c r="F67" s="104">
        <v>27</v>
      </c>
      <c r="G67" s="104">
        <v>37</v>
      </c>
      <c r="H67" s="104">
        <v>13</v>
      </c>
      <c r="I67" s="104">
        <v>25</v>
      </c>
      <c r="J67" s="104">
        <v>21</v>
      </c>
      <c r="K67" s="104">
        <v>22</v>
      </c>
      <c r="L67" s="163"/>
      <c r="M67" s="163"/>
      <c r="N67" s="163"/>
    </row>
    <row r="68" spans="1:14" ht="15">
      <c r="A68" s="162" t="s">
        <v>135</v>
      </c>
      <c r="B68" s="104">
        <v>16</v>
      </c>
      <c r="C68" s="4">
        <v>16</v>
      </c>
      <c r="D68" s="104">
        <v>18</v>
      </c>
      <c r="E68" s="104">
        <v>17</v>
      </c>
      <c r="F68" s="104">
        <v>12</v>
      </c>
      <c r="G68" s="104">
        <v>15</v>
      </c>
      <c r="H68" s="104">
        <v>26</v>
      </c>
      <c r="I68" s="104">
        <v>22</v>
      </c>
      <c r="J68" s="104">
        <v>18</v>
      </c>
      <c r="K68" s="104">
        <v>17</v>
      </c>
      <c r="L68" s="163"/>
      <c r="M68" s="163"/>
      <c r="N68" s="163"/>
    </row>
    <row r="69" spans="1:14" ht="15">
      <c r="A69" s="165" t="s">
        <v>159</v>
      </c>
      <c r="B69" s="181"/>
      <c r="C69" s="66"/>
      <c r="D69" s="181"/>
      <c r="E69" s="173"/>
      <c r="F69" s="181"/>
      <c r="G69" s="181">
        <v>8</v>
      </c>
      <c r="H69" s="181">
        <v>5</v>
      </c>
      <c r="I69" s="181">
        <v>3</v>
      </c>
      <c r="J69" s="181">
        <v>5</v>
      </c>
      <c r="K69" s="181">
        <v>14</v>
      </c>
      <c r="L69" s="163"/>
      <c r="M69" s="163"/>
      <c r="N69" s="163"/>
    </row>
    <row r="70" spans="1:14" ht="15.75" thickBot="1">
      <c r="A70" s="182" t="s">
        <v>86</v>
      </c>
      <c r="B70" s="183">
        <f aca="true" t="shared" si="3" ref="B70:J70">+B63+B64+B65+B66+B67+B68+B69</f>
        <v>176</v>
      </c>
      <c r="C70" s="183">
        <f t="shared" si="3"/>
        <v>183</v>
      </c>
      <c r="D70" s="183">
        <f t="shared" si="3"/>
        <v>169</v>
      </c>
      <c r="E70" s="183">
        <f t="shared" si="3"/>
        <v>164</v>
      </c>
      <c r="F70" s="183">
        <f t="shared" si="3"/>
        <v>145</v>
      </c>
      <c r="G70" s="183">
        <f t="shared" si="3"/>
        <v>152</v>
      </c>
      <c r="H70" s="183">
        <f t="shared" si="3"/>
        <v>148</v>
      </c>
      <c r="I70" s="183">
        <f t="shared" si="3"/>
        <v>154</v>
      </c>
      <c r="J70" s="183">
        <f t="shared" si="3"/>
        <v>139</v>
      </c>
      <c r="K70" s="183">
        <f>+K63+K64+K65+K66+K67+K68+K69</f>
        <v>154</v>
      </c>
      <c r="L70" s="163"/>
      <c r="M70" s="163"/>
      <c r="N70" s="163"/>
    </row>
    <row r="71" spans="12:14" ht="15.75" thickTop="1">
      <c r="L71" s="163"/>
      <c r="M71" s="163"/>
      <c r="N71" s="163"/>
    </row>
    <row r="72" spans="12:14" ht="15">
      <c r="L72" s="163"/>
      <c r="M72" s="163"/>
      <c r="N72" s="163"/>
    </row>
    <row r="74" spans="12:14" ht="15">
      <c r="L74" s="184"/>
      <c r="M74" s="184"/>
      <c r="N74" s="184"/>
    </row>
    <row r="75" spans="12:14" ht="15">
      <c r="L75" s="109"/>
      <c r="M75" s="109"/>
      <c r="N75" s="109"/>
    </row>
    <row r="76" spans="12:14" ht="15">
      <c r="L76" s="109"/>
      <c r="M76" s="109"/>
      <c r="N76" s="109"/>
    </row>
    <row r="77" spans="12:14" ht="15">
      <c r="L77" s="109"/>
      <c r="M77" s="109"/>
      <c r="N77" s="109"/>
    </row>
    <row r="78" spans="12:14" ht="15">
      <c r="L78" s="109"/>
      <c r="M78" s="109"/>
      <c r="N78" s="109"/>
    </row>
    <row r="79" spans="12:14" ht="15">
      <c r="L79" s="109"/>
      <c r="M79" s="109"/>
      <c r="N79" s="109"/>
    </row>
    <row r="80" spans="12:14" ht="15">
      <c r="L80" s="109"/>
      <c r="M80" s="109"/>
      <c r="N80" s="109"/>
    </row>
    <row r="81" spans="12:14" ht="15">
      <c r="L81" s="109"/>
      <c r="M81" s="109"/>
      <c r="N81" s="109"/>
    </row>
    <row r="82" spans="12:14" ht="15">
      <c r="L82" s="108"/>
      <c r="M82" s="108"/>
      <c r="N82" s="108"/>
    </row>
    <row r="83" spans="12:14" ht="15">
      <c r="L83" s="185"/>
      <c r="M83" s="185"/>
      <c r="N83" s="185"/>
    </row>
    <row r="84" spans="12:14" ht="15">
      <c r="L84" s="108"/>
      <c r="M84" s="108"/>
      <c r="N84" s="108"/>
    </row>
    <row r="86" spans="12:14" ht="15">
      <c r="L86" s="184"/>
      <c r="M86" s="184"/>
      <c r="N86" s="184"/>
    </row>
    <row r="87" spans="12:14" ht="15">
      <c r="L87" s="109"/>
      <c r="M87" s="109"/>
      <c r="N87" s="109"/>
    </row>
    <row r="88" spans="12:14" ht="15">
      <c r="L88" s="109"/>
      <c r="M88" s="109"/>
      <c r="N88" s="109"/>
    </row>
    <row r="89" spans="12:14" ht="15">
      <c r="L89" s="109"/>
      <c r="M89" s="109"/>
      <c r="N89" s="109"/>
    </row>
    <row r="90" spans="12:14" ht="15">
      <c r="L90" s="109"/>
      <c r="M90" s="109"/>
      <c r="N90" s="109"/>
    </row>
    <row r="91" spans="12:14" ht="15">
      <c r="L91" s="108"/>
      <c r="M91" s="108"/>
      <c r="N91" s="108"/>
    </row>
    <row r="92" spans="12:14" ht="15">
      <c r="L92" s="109"/>
      <c r="M92" s="109"/>
      <c r="N92" s="109"/>
    </row>
  </sheetData>
  <sheetProtection/>
  <printOptions/>
  <pageMargins left="0.7" right="0.7" top="0.75" bottom="0.75" header="0.3" footer="0.3"/>
  <pageSetup horizontalDpi="600" verticalDpi="600" orientation="portrait" r:id="rId1"/>
  <ignoredErrors>
    <ignoredError sqref="B62:D62" numberStoredAsText="1"/>
    <ignoredError sqref="F59:K61 B51:M55 B28:M49 F56:K56" formulaRange="1"/>
  </ignoredErrors>
</worksheet>
</file>

<file path=xl/worksheets/sheet9.xml><?xml version="1.0" encoding="utf-8"?>
<worksheet xmlns="http://schemas.openxmlformats.org/spreadsheetml/2006/main" xmlns:r="http://schemas.openxmlformats.org/officeDocument/2006/relationships">
  <dimension ref="A1:W17"/>
  <sheetViews>
    <sheetView zoomScalePageLayoutView="0" workbookViewId="0" topLeftCell="A1">
      <selection activeCell="M42" sqref="M42"/>
    </sheetView>
  </sheetViews>
  <sheetFormatPr defaultColWidth="9.140625" defaultRowHeight="12.75"/>
  <cols>
    <col min="1" max="1" width="9.421875" style="5" customWidth="1"/>
    <col min="2" max="3" width="5.00390625" style="5" customWidth="1"/>
    <col min="4" max="4" width="3.00390625" style="5" customWidth="1"/>
    <col min="5" max="6" width="5.00390625" style="5" customWidth="1"/>
    <col min="7" max="7" width="10.57421875" style="5" customWidth="1"/>
    <col min="8" max="8" width="3.8515625" style="5" customWidth="1"/>
    <col min="9" max="10" width="8.00390625" style="5" customWidth="1"/>
    <col min="11" max="11" width="10.57421875" style="5" customWidth="1"/>
    <col min="12" max="12" width="0.9921875" style="5" customWidth="1"/>
    <col min="13" max="14" width="8.140625" style="5" customWidth="1"/>
    <col min="15" max="15" width="10.57421875" style="5" customWidth="1"/>
    <col min="16" max="16" width="3.421875" style="5" customWidth="1"/>
    <col min="17" max="18" width="9.28125" style="5" customWidth="1"/>
    <col min="19" max="19" width="10.57421875" style="5" customWidth="1"/>
    <col min="20" max="20" width="4.140625" style="5" customWidth="1"/>
    <col min="21" max="21" width="10.57421875" style="5" bestFit="1" customWidth="1"/>
    <col min="22" max="22" width="5.57421875" style="5" bestFit="1" customWidth="1"/>
    <col min="23" max="23" width="9.28125" style="152" customWidth="1"/>
    <col min="24" max="16384" width="9.140625" style="5" customWidth="1"/>
  </cols>
  <sheetData>
    <row r="1" ht="15">
      <c r="A1" s="37" t="s">
        <v>173</v>
      </c>
    </row>
    <row r="3" ht="15.75">
      <c r="A3" s="144" t="s">
        <v>112</v>
      </c>
    </row>
    <row r="4" spans="10:19" s="152" customFormat="1" ht="15">
      <c r="J4" s="194"/>
      <c r="K4" s="194"/>
      <c r="N4" s="194"/>
      <c r="O4" s="194"/>
      <c r="R4" s="194"/>
      <c r="S4" s="194"/>
    </row>
    <row r="5" spans="2:19" s="37" customFormat="1" ht="18.75" customHeight="1">
      <c r="B5" s="146" t="s">
        <v>18</v>
      </c>
      <c r="C5" s="146"/>
      <c r="D5" s="146"/>
      <c r="E5" s="146"/>
      <c r="F5" s="146"/>
      <c r="G5" s="146"/>
      <c r="I5" s="146" t="s">
        <v>10</v>
      </c>
      <c r="J5" s="146"/>
      <c r="K5" s="146"/>
      <c r="M5" s="146" t="s">
        <v>11</v>
      </c>
      <c r="N5" s="146"/>
      <c r="O5" s="146"/>
      <c r="Q5" s="146" t="s">
        <v>16</v>
      </c>
      <c r="R5" s="146"/>
      <c r="S5" s="146"/>
    </row>
    <row r="6" spans="2:23" ht="16.5" customHeight="1">
      <c r="B6" s="195" t="s">
        <v>114</v>
      </c>
      <c r="C6" s="195"/>
      <c r="E6" s="195" t="s">
        <v>113</v>
      </c>
      <c r="F6" s="195"/>
      <c r="G6" s="195"/>
      <c r="I6" s="195" t="s">
        <v>114</v>
      </c>
      <c r="J6" s="195"/>
      <c r="K6" s="195"/>
      <c r="L6" s="37"/>
      <c r="M6" s="195" t="s">
        <v>114</v>
      </c>
      <c r="N6" s="195"/>
      <c r="O6" s="195"/>
      <c r="P6" s="196"/>
      <c r="Q6" s="195" t="s">
        <v>114</v>
      </c>
      <c r="R6" s="195"/>
      <c r="S6" s="195"/>
      <c r="U6" s="191" t="s">
        <v>199</v>
      </c>
      <c r="V6" s="191"/>
      <c r="W6" s="191"/>
    </row>
    <row r="7" spans="1:23" ht="18" customHeight="1" thickBot="1">
      <c r="A7" s="197"/>
      <c r="B7" s="149" t="s">
        <v>115</v>
      </c>
      <c r="C7" s="149" t="s">
        <v>116</v>
      </c>
      <c r="E7" s="149" t="s">
        <v>115</v>
      </c>
      <c r="F7" s="149" t="s">
        <v>116</v>
      </c>
      <c r="G7" s="190" t="s">
        <v>6</v>
      </c>
      <c r="I7" s="149" t="s">
        <v>115</v>
      </c>
      <c r="J7" s="149" t="s">
        <v>116</v>
      </c>
      <c r="K7" s="190" t="s">
        <v>6</v>
      </c>
      <c r="M7" s="149" t="s">
        <v>115</v>
      </c>
      <c r="N7" s="149" t="s">
        <v>116</v>
      </c>
      <c r="O7" s="190" t="s">
        <v>6</v>
      </c>
      <c r="Q7" s="149" t="s">
        <v>115</v>
      </c>
      <c r="R7" s="149" t="s">
        <v>116</v>
      </c>
      <c r="S7" s="190" t="s">
        <v>6</v>
      </c>
      <c r="U7" s="151" t="s">
        <v>118</v>
      </c>
      <c r="V7" s="151" t="s">
        <v>117</v>
      </c>
      <c r="W7" s="47" t="s">
        <v>6</v>
      </c>
    </row>
    <row r="8" spans="1:23" ht="15">
      <c r="A8" s="153">
        <v>2005</v>
      </c>
      <c r="B8" s="152">
        <v>323</v>
      </c>
      <c r="C8" s="152">
        <v>267</v>
      </c>
      <c r="E8" s="152">
        <v>44</v>
      </c>
      <c r="F8" s="152">
        <v>56</v>
      </c>
      <c r="G8" s="156">
        <f aca="true" t="shared" si="0" ref="G8:G17">+F8+E8+C8+B8</f>
        <v>690</v>
      </c>
      <c r="I8" s="152">
        <v>29</v>
      </c>
      <c r="J8" s="152">
        <v>23</v>
      </c>
      <c r="K8" s="198">
        <f aca="true" t="shared" si="1" ref="K8:K17">+J8+I8</f>
        <v>52</v>
      </c>
      <c r="L8" s="152"/>
      <c r="M8" s="152">
        <v>40</v>
      </c>
      <c r="N8" s="152">
        <v>17</v>
      </c>
      <c r="O8" s="198">
        <f aca="true" t="shared" si="2" ref="O8:O17">+N8+M8</f>
        <v>57</v>
      </c>
      <c r="P8" s="152"/>
      <c r="Q8" s="152">
        <v>3</v>
      </c>
      <c r="R8" s="152">
        <v>2</v>
      </c>
      <c r="S8" s="198">
        <f aca="true" t="shared" si="3" ref="S8:S17">+R8+Q8</f>
        <v>5</v>
      </c>
      <c r="U8" s="198">
        <f aca="true" t="shared" si="4" ref="U8:U17">+B8+C8+I8+J8+M8+N8+Q8+R8</f>
        <v>704</v>
      </c>
      <c r="V8" s="198">
        <f aca="true" t="shared" si="5" ref="V8:V17">+E8+F8</f>
        <v>100</v>
      </c>
      <c r="W8" s="198">
        <f aca="true" t="shared" si="6" ref="W8:W17">+V8+U8</f>
        <v>804</v>
      </c>
    </row>
    <row r="9" spans="1:23" ht="15">
      <c r="A9" s="153">
        <v>2006</v>
      </c>
      <c r="B9" s="152">
        <v>374</v>
      </c>
      <c r="C9" s="152">
        <v>264</v>
      </c>
      <c r="E9" s="152">
        <v>37</v>
      </c>
      <c r="F9" s="152">
        <v>45</v>
      </c>
      <c r="G9" s="156">
        <f t="shared" si="0"/>
        <v>720</v>
      </c>
      <c r="I9" s="152">
        <v>21</v>
      </c>
      <c r="J9" s="152">
        <v>22</v>
      </c>
      <c r="K9" s="198">
        <f t="shared" si="1"/>
        <v>43</v>
      </c>
      <c r="L9" s="152"/>
      <c r="M9" s="152">
        <v>34</v>
      </c>
      <c r="N9" s="152">
        <v>20</v>
      </c>
      <c r="O9" s="198">
        <f t="shared" si="2"/>
        <v>54</v>
      </c>
      <c r="P9" s="152"/>
      <c r="Q9" s="152">
        <v>6</v>
      </c>
      <c r="R9" s="152">
        <v>5</v>
      </c>
      <c r="S9" s="198">
        <f t="shared" si="3"/>
        <v>11</v>
      </c>
      <c r="U9" s="198">
        <f t="shared" si="4"/>
        <v>746</v>
      </c>
      <c r="V9" s="198">
        <f t="shared" si="5"/>
        <v>82</v>
      </c>
      <c r="W9" s="198">
        <f t="shared" si="6"/>
        <v>828</v>
      </c>
    </row>
    <row r="10" spans="1:23" ht="15">
      <c r="A10" s="153">
        <v>2007</v>
      </c>
      <c r="B10" s="152">
        <v>357</v>
      </c>
      <c r="C10" s="152">
        <v>294</v>
      </c>
      <c r="E10" s="152">
        <v>35</v>
      </c>
      <c r="F10" s="152">
        <v>63</v>
      </c>
      <c r="G10" s="156">
        <f t="shared" si="0"/>
        <v>749</v>
      </c>
      <c r="I10" s="152">
        <v>35</v>
      </c>
      <c r="J10" s="152">
        <v>17</v>
      </c>
      <c r="K10" s="198">
        <f t="shared" si="1"/>
        <v>52</v>
      </c>
      <c r="L10" s="152"/>
      <c r="M10" s="152">
        <v>50</v>
      </c>
      <c r="N10" s="152">
        <v>20</v>
      </c>
      <c r="O10" s="198">
        <f t="shared" si="2"/>
        <v>70</v>
      </c>
      <c r="P10" s="152"/>
      <c r="Q10" s="152">
        <v>6</v>
      </c>
      <c r="R10" s="152">
        <v>4</v>
      </c>
      <c r="S10" s="198">
        <f t="shared" si="3"/>
        <v>10</v>
      </c>
      <c r="U10" s="198">
        <f t="shared" si="4"/>
        <v>783</v>
      </c>
      <c r="V10" s="198">
        <f t="shared" si="5"/>
        <v>98</v>
      </c>
      <c r="W10" s="198">
        <f t="shared" si="6"/>
        <v>881</v>
      </c>
    </row>
    <row r="11" spans="1:23" ht="15">
      <c r="A11" s="153">
        <v>2008</v>
      </c>
      <c r="B11" s="152">
        <v>399</v>
      </c>
      <c r="C11" s="152">
        <v>251</v>
      </c>
      <c r="E11" s="152">
        <v>50</v>
      </c>
      <c r="F11" s="152">
        <v>57</v>
      </c>
      <c r="G11" s="156">
        <f t="shared" si="0"/>
        <v>757</v>
      </c>
      <c r="I11" s="152">
        <v>33</v>
      </c>
      <c r="J11" s="152">
        <v>28</v>
      </c>
      <c r="K11" s="198">
        <f t="shared" si="1"/>
        <v>61</v>
      </c>
      <c r="L11" s="152"/>
      <c r="M11" s="152">
        <v>38</v>
      </c>
      <c r="N11" s="152">
        <v>17</v>
      </c>
      <c r="O11" s="198">
        <f t="shared" si="2"/>
        <v>55</v>
      </c>
      <c r="P11" s="152"/>
      <c r="Q11" s="152">
        <v>2</v>
      </c>
      <c r="R11" s="152">
        <v>1</v>
      </c>
      <c r="S11" s="198">
        <f t="shared" si="3"/>
        <v>3</v>
      </c>
      <c r="U11" s="198">
        <f t="shared" si="4"/>
        <v>769</v>
      </c>
      <c r="V11" s="198">
        <f t="shared" si="5"/>
        <v>107</v>
      </c>
      <c r="W11" s="198">
        <f t="shared" si="6"/>
        <v>876</v>
      </c>
    </row>
    <row r="12" spans="1:23" ht="15">
      <c r="A12" s="153">
        <v>2009</v>
      </c>
      <c r="B12" s="152">
        <v>357</v>
      </c>
      <c r="C12" s="152">
        <v>248</v>
      </c>
      <c r="E12" s="152">
        <v>46</v>
      </c>
      <c r="F12" s="152">
        <v>71</v>
      </c>
      <c r="G12" s="156">
        <f t="shared" si="0"/>
        <v>722</v>
      </c>
      <c r="I12" s="152">
        <v>25</v>
      </c>
      <c r="J12" s="152">
        <v>18</v>
      </c>
      <c r="K12" s="198">
        <f t="shared" si="1"/>
        <v>43</v>
      </c>
      <c r="L12" s="152"/>
      <c r="M12" s="152">
        <v>44</v>
      </c>
      <c r="N12" s="152">
        <v>17</v>
      </c>
      <c r="O12" s="198">
        <f t="shared" si="2"/>
        <v>61</v>
      </c>
      <c r="P12" s="152"/>
      <c r="Q12" s="152">
        <v>7</v>
      </c>
      <c r="R12" s="152">
        <v>7</v>
      </c>
      <c r="S12" s="198">
        <f t="shared" si="3"/>
        <v>14</v>
      </c>
      <c r="U12" s="198">
        <f t="shared" si="4"/>
        <v>723</v>
      </c>
      <c r="V12" s="198">
        <f t="shared" si="5"/>
        <v>117</v>
      </c>
      <c r="W12" s="198">
        <f t="shared" si="6"/>
        <v>840</v>
      </c>
    </row>
    <row r="13" spans="1:23" ht="15">
      <c r="A13" s="153">
        <v>2010</v>
      </c>
      <c r="B13" s="152">
        <v>394</v>
      </c>
      <c r="C13" s="152">
        <v>250</v>
      </c>
      <c r="E13" s="152">
        <v>55</v>
      </c>
      <c r="F13" s="152">
        <v>70</v>
      </c>
      <c r="G13" s="156">
        <f t="shared" si="0"/>
        <v>769</v>
      </c>
      <c r="I13" s="152">
        <v>29</v>
      </c>
      <c r="J13" s="152">
        <v>13</v>
      </c>
      <c r="K13" s="198">
        <f t="shared" si="1"/>
        <v>42</v>
      </c>
      <c r="L13" s="152"/>
      <c r="M13" s="152">
        <v>48</v>
      </c>
      <c r="N13" s="152">
        <v>20</v>
      </c>
      <c r="O13" s="198">
        <f t="shared" si="2"/>
        <v>68</v>
      </c>
      <c r="P13" s="152"/>
      <c r="Q13" s="152">
        <v>7</v>
      </c>
      <c r="R13" s="152">
        <v>5</v>
      </c>
      <c r="S13" s="198">
        <f t="shared" si="3"/>
        <v>12</v>
      </c>
      <c r="U13" s="198">
        <f t="shared" si="4"/>
        <v>766</v>
      </c>
      <c r="V13" s="198">
        <f t="shared" si="5"/>
        <v>125</v>
      </c>
      <c r="W13" s="198">
        <f t="shared" si="6"/>
        <v>891</v>
      </c>
    </row>
    <row r="14" spans="1:23" ht="15">
      <c r="A14" s="153">
        <v>2011</v>
      </c>
      <c r="B14" s="152">
        <v>390</v>
      </c>
      <c r="C14" s="152">
        <v>255</v>
      </c>
      <c r="E14" s="152">
        <v>52</v>
      </c>
      <c r="F14" s="152">
        <v>71</v>
      </c>
      <c r="G14" s="156">
        <f t="shared" si="0"/>
        <v>768</v>
      </c>
      <c r="I14" s="152">
        <v>48</v>
      </c>
      <c r="J14" s="152">
        <v>28</v>
      </c>
      <c r="K14" s="198">
        <f t="shared" si="1"/>
        <v>76</v>
      </c>
      <c r="L14" s="152"/>
      <c r="M14" s="152">
        <v>64</v>
      </c>
      <c r="N14" s="152">
        <v>12</v>
      </c>
      <c r="O14" s="198">
        <f t="shared" si="2"/>
        <v>76</v>
      </c>
      <c r="P14" s="152"/>
      <c r="Q14" s="152">
        <v>6</v>
      </c>
      <c r="R14" s="152">
        <v>5</v>
      </c>
      <c r="S14" s="198">
        <f t="shared" si="3"/>
        <v>11</v>
      </c>
      <c r="U14" s="198">
        <f t="shared" si="4"/>
        <v>808</v>
      </c>
      <c r="V14" s="198">
        <f t="shared" si="5"/>
        <v>123</v>
      </c>
      <c r="W14" s="198">
        <f t="shared" si="6"/>
        <v>931</v>
      </c>
    </row>
    <row r="15" spans="1:23" ht="15">
      <c r="A15" s="153">
        <v>2012</v>
      </c>
      <c r="B15" s="152">
        <v>396</v>
      </c>
      <c r="C15" s="152">
        <v>278</v>
      </c>
      <c r="E15" s="152">
        <v>57</v>
      </c>
      <c r="F15" s="152">
        <v>75</v>
      </c>
      <c r="G15" s="156">
        <f t="shared" si="0"/>
        <v>806</v>
      </c>
      <c r="I15" s="152">
        <v>38</v>
      </c>
      <c r="J15" s="152">
        <v>28</v>
      </c>
      <c r="K15" s="198">
        <f t="shared" si="1"/>
        <v>66</v>
      </c>
      <c r="L15" s="152"/>
      <c r="M15" s="152">
        <v>54</v>
      </c>
      <c r="N15" s="152">
        <v>17</v>
      </c>
      <c r="O15" s="198">
        <f t="shared" si="2"/>
        <v>71</v>
      </c>
      <c r="P15" s="152"/>
      <c r="Q15" s="152">
        <v>6</v>
      </c>
      <c r="R15" s="152">
        <v>6</v>
      </c>
      <c r="S15" s="198">
        <f t="shared" si="3"/>
        <v>12</v>
      </c>
      <c r="U15" s="198">
        <f t="shared" si="4"/>
        <v>823</v>
      </c>
      <c r="V15" s="198">
        <f t="shared" si="5"/>
        <v>132</v>
      </c>
      <c r="W15" s="198">
        <f t="shared" si="6"/>
        <v>955</v>
      </c>
    </row>
    <row r="16" spans="1:23" ht="15">
      <c r="A16" s="153">
        <v>2013</v>
      </c>
      <c r="B16" s="152">
        <v>400</v>
      </c>
      <c r="C16" s="152">
        <v>267</v>
      </c>
      <c r="E16" s="152">
        <v>51</v>
      </c>
      <c r="F16" s="152">
        <v>68</v>
      </c>
      <c r="G16" s="156">
        <f t="shared" si="0"/>
        <v>786</v>
      </c>
      <c r="I16" s="152">
        <v>56</v>
      </c>
      <c r="J16" s="152">
        <v>23</v>
      </c>
      <c r="K16" s="198">
        <f t="shared" si="1"/>
        <v>79</v>
      </c>
      <c r="L16" s="152"/>
      <c r="M16" s="152">
        <v>61</v>
      </c>
      <c r="N16" s="152">
        <v>14</v>
      </c>
      <c r="O16" s="198">
        <f t="shared" si="2"/>
        <v>75</v>
      </c>
      <c r="P16" s="152"/>
      <c r="Q16" s="152">
        <v>6</v>
      </c>
      <c r="R16" s="152">
        <v>4</v>
      </c>
      <c r="S16" s="198">
        <f t="shared" si="3"/>
        <v>10</v>
      </c>
      <c r="U16" s="198">
        <f t="shared" si="4"/>
        <v>831</v>
      </c>
      <c r="V16" s="198">
        <f t="shared" si="5"/>
        <v>119</v>
      </c>
      <c r="W16" s="198">
        <f t="shared" si="6"/>
        <v>950</v>
      </c>
    </row>
    <row r="17" spans="1:23" ht="15">
      <c r="A17" s="153">
        <v>2014</v>
      </c>
      <c r="B17" s="152">
        <v>467</v>
      </c>
      <c r="C17" s="152">
        <v>321</v>
      </c>
      <c r="E17" s="152">
        <v>71</v>
      </c>
      <c r="F17" s="152">
        <v>71</v>
      </c>
      <c r="G17" s="156">
        <f t="shared" si="0"/>
        <v>930</v>
      </c>
      <c r="I17" s="152">
        <v>43</v>
      </c>
      <c r="J17" s="152">
        <v>12</v>
      </c>
      <c r="K17" s="198">
        <f t="shared" si="1"/>
        <v>55</v>
      </c>
      <c r="L17" s="152"/>
      <c r="M17" s="152">
        <v>33</v>
      </c>
      <c r="N17" s="152">
        <v>19</v>
      </c>
      <c r="O17" s="198">
        <f t="shared" si="2"/>
        <v>52</v>
      </c>
      <c r="P17" s="152"/>
      <c r="Q17" s="152">
        <v>9</v>
      </c>
      <c r="R17" s="152">
        <v>8</v>
      </c>
      <c r="S17" s="198">
        <f t="shared" si="3"/>
        <v>17</v>
      </c>
      <c r="U17" s="198">
        <f t="shared" si="4"/>
        <v>912</v>
      </c>
      <c r="V17" s="198">
        <f t="shared" si="5"/>
        <v>142</v>
      </c>
      <c r="W17" s="198">
        <f t="shared" si="6"/>
        <v>1054</v>
      </c>
    </row>
  </sheetData>
  <sheetProtection/>
  <mergeCells count="10">
    <mergeCell ref="U6:W6"/>
    <mergeCell ref="E6:G6"/>
    <mergeCell ref="B6:C6"/>
    <mergeCell ref="B5:G5"/>
    <mergeCell ref="I5:K5"/>
    <mergeCell ref="M5:O5"/>
    <mergeCell ref="Q5:S5"/>
    <mergeCell ref="I6:K6"/>
    <mergeCell ref="M6:O6"/>
    <mergeCell ref="Q6:S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kitty leong</dc:creator>
  <cp:keywords/>
  <dc:description/>
  <cp:lastModifiedBy>Jodi Binder</cp:lastModifiedBy>
  <cp:lastPrinted>2015-12-17T18:03:27Z</cp:lastPrinted>
  <dcterms:created xsi:type="dcterms:W3CDTF">2008-08-15T16:03:47Z</dcterms:created>
  <dcterms:modified xsi:type="dcterms:W3CDTF">2015-12-17T19:04:27Z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