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codeName="ThisWorkbook"/>
  <mc:AlternateContent xmlns:mc="http://schemas.openxmlformats.org/markup-compatibility/2006">
    <mc:Choice Requires="x15">
      <x15ac:absPath xmlns:x15ac="http://schemas.microsoft.com/office/spreadsheetml/2010/11/ac" url="W:\Edusfb\Online Reporting Forms\Current School Year Forms\Public Schools\updated\"/>
    </mc:Choice>
  </mc:AlternateContent>
  <xr:revisionPtr revIDLastSave="0" documentId="13_ncr:1_{618CD7FA-DB24-4A95-8065-DAD568FCD396}" xr6:coauthVersionLast="47" xr6:coauthVersionMax="47" xr10:uidLastSave="{00000000-0000-0000-0000-000000000000}"/>
  <bookViews>
    <workbookView xWindow="-22222" yWindow="380" windowWidth="22326" windowHeight="11946" tabRatio="789" xr2:uid="{00000000-000D-0000-FFFF-FFFF00000000}"/>
  </bookViews>
  <sheets>
    <sheet name="CONTROL" sheetId="20" r:id="rId1"/>
    <sheet name="Instructions (Eng)" sheetId="28" r:id="rId2"/>
    <sheet name="Instructions (Fren)" sheetId="46" r:id="rId3"/>
    <sheet name="108B ADD" sheetId="27" r:id="rId4"/>
    <sheet name="108B DEL" sheetId="32" r:id="rId5"/>
    <sheet name="108 ADD Example" sheetId="42" r:id="rId6"/>
    <sheet name="108 DEL Example" sheetId="44" r:id="rId7"/>
    <sheet name="DATA" sheetId="24" state="hidden" r:id="rId8"/>
  </sheets>
  <externalReferences>
    <externalReference r:id="rId9"/>
  </externalReferences>
  <definedNames>
    <definedName name="_Fill" localSheetId="5" hidden="1">#REF!</definedName>
    <definedName name="_Fill" localSheetId="6" hidden="1">#REF!</definedName>
    <definedName name="_Fill" localSheetId="4" hidden="1">#REF!</definedName>
    <definedName name="_Fill" localSheetId="1" hidden="1">#REF!</definedName>
    <definedName name="_Fill" localSheetId="2" hidden="1">#REF!</definedName>
    <definedName name="_Fill" hidden="1">#REF!</definedName>
    <definedName name="_Key1" localSheetId="5" hidden="1">#REF!</definedName>
    <definedName name="_Key1" localSheetId="6" hidden="1">#REF!</definedName>
    <definedName name="_Key1" localSheetId="4" hidden="1">#REF!</definedName>
    <definedName name="_Key1" hidden="1">#REF!</definedName>
    <definedName name="_Key2" localSheetId="5" hidden="1">#REF!</definedName>
    <definedName name="_Key2" localSheetId="6" hidden="1">#REF!</definedName>
    <definedName name="_Key2" localSheetId="4" hidden="1">#REF!</definedName>
    <definedName name="_Key2" hidden="1">#REF!</definedName>
    <definedName name="_Order1" hidden="1">0</definedName>
    <definedName name="_Order2" hidden="1">0</definedName>
    <definedName name="_Sort" localSheetId="5" hidden="1">#REF!</definedName>
    <definedName name="_Sort" localSheetId="6" hidden="1">#REF!</definedName>
    <definedName name="_Sort" localSheetId="4" hidden="1">#REF!</definedName>
    <definedName name="_Sort" hidden="1">#REF!</definedName>
    <definedName name="DIVNUM" localSheetId="2">#REF!</definedName>
    <definedName name="DIVNUM">DATA!$B$1</definedName>
    <definedName name="LANG">CONTROL!$J$1</definedName>
    <definedName name="LIST" localSheetId="2">#REF!</definedName>
    <definedName name="LIST">DATA!$D$1:$D$38</definedName>
    <definedName name="LIST2" localSheetId="2">[1]DATA!$D$40:$D$49</definedName>
    <definedName name="LIST2">DATA!$D$40:$D$48</definedName>
    <definedName name="LOOKUPTABLE" localSheetId="2">[1]DATA!$C$1:$D$38</definedName>
    <definedName name="LOOKUPTABLE">DATA!$C$1:$D$38</definedName>
    <definedName name="_xlnm.Print_Area" localSheetId="5">'108 ADD Example'!$A$1:$P$38</definedName>
    <definedName name="_xlnm.Print_Area" localSheetId="6">'108 DEL Example'!$A$1:$K$39</definedName>
    <definedName name="_xlnm.Print_Area" localSheetId="3">'108B ADD'!$A$1:$P$37</definedName>
    <definedName name="_xlnm.Print_Area" localSheetId="4">'108B DEL'!$A$1:$K$39</definedName>
    <definedName name="_xlnm.Print_Area" localSheetId="1">'Instructions (Eng)'!$A$5:$E$115</definedName>
    <definedName name="_xlnm.Print_Area" localSheetId="2">'Instructions (Fren)'!$A$1:$E$192</definedName>
    <definedName name="_xlnm.Print_Titles" localSheetId="1">'Instructions (Eng)'!$1:$2</definedName>
    <definedName name="YEARNUM" localSheetId="2">[1]DATA!$B$3</definedName>
    <definedName name="YEARNUM">DATA!$B$3</definedName>
    <definedName name="YEARTABLE" localSheetId="2">[1]DATA!$C$40:$K$49</definedName>
    <definedName name="YEARTABLE">DATA!$C$40:$K$45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42" l="1"/>
  <c r="D2" i="42"/>
  <c r="G66" i="24"/>
  <c r="G67" i="24"/>
  <c r="G68" i="24"/>
  <c r="G69" i="24"/>
  <c r="G70" i="24"/>
  <c r="G71" i="24"/>
  <c r="G72" i="24"/>
  <c r="G65" i="24"/>
  <c r="H66" i="24"/>
  <c r="H67" i="24"/>
  <c r="H68" i="24"/>
  <c r="H69" i="24"/>
  <c r="H70" i="24"/>
  <c r="H71" i="24"/>
  <c r="H72" i="24"/>
  <c r="H65" i="24"/>
  <c r="H53" i="24"/>
  <c r="H54" i="24"/>
  <c r="H55" i="24"/>
  <c r="H56" i="24"/>
  <c r="H57" i="24"/>
  <c r="H58" i="24"/>
  <c r="H59" i="24"/>
  <c r="H52" i="24"/>
  <c r="H40" i="24" s="1"/>
  <c r="F53" i="24"/>
  <c r="F54" i="24"/>
  <c r="F55" i="24"/>
  <c r="F56" i="24"/>
  <c r="F44" i="24" s="1"/>
  <c r="F57" i="24"/>
  <c r="F58" i="24"/>
  <c r="F59" i="24"/>
  <c r="F52" i="24"/>
  <c r="F66" i="24"/>
  <c r="F67" i="24"/>
  <c r="F68" i="24"/>
  <c r="F69" i="24"/>
  <c r="F70" i="24"/>
  <c r="F71" i="24"/>
  <c r="F72" i="24"/>
  <c r="F65" i="24"/>
  <c r="E66" i="24"/>
  <c r="E67" i="24"/>
  <c r="E68" i="24"/>
  <c r="E69" i="24"/>
  <c r="E70" i="24"/>
  <c r="E71" i="24"/>
  <c r="E72" i="24"/>
  <c r="E65" i="24"/>
  <c r="D66" i="24"/>
  <c r="D67" i="24"/>
  <c r="D68" i="24"/>
  <c r="D69" i="24"/>
  <c r="D70" i="24"/>
  <c r="D71" i="24"/>
  <c r="D72" i="24"/>
  <c r="D65" i="24"/>
  <c r="J72" i="24"/>
  <c r="M72" i="24"/>
  <c r="L72" i="24"/>
  <c r="M71" i="24"/>
  <c r="L71" i="24"/>
  <c r="J71" i="24"/>
  <c r="M70" i="24"/>
  <c r="L70" i="24"/>
  <c r="J70" i="24"/>
  <c r="M69" i="24"/>
  <c r="L69" i="24"/>
  <c r="J69" i="24"/>
  <c r="M68" i="24"/>
  <c r="L68" i="24"/>
  <c r="J68" i="24"/>
  <c r="M67" i="24"/>
  <c r="L67" i="24"/>
  <c r="J67" i="24"/>
  <c r="M66" i="24"/>
  <c r="L66" i="24"/>
  <c r="J66" i="24"/>
  <c r="M65" i="24"/>
  <c r="L65" i="24"/>
  <c r="J65" i="24"/>
  <c r="H46" i="24"/>
  <c r="H44" i="24"/>
  <c r="G59" i="24"/>
  <c r="G58" i="24"/>
  <c r="G46" i="24" s="1"/>
  <c r="G57" i="24"/>
  <c r="G56" i="24"/>
  <c r="G55" i="24"/>
  <c r="G43" i="24" s="1"/>
  <c r="G54" i="24"/>
  <c r="G53" i="24"/>
  <c r="G52" i="24"/>
  <c r="H47" i="24"/>
  <c r="G47" i="24"/>
  <c r="F47" i="24"/>
  <c r="E47" i="24"/>
  <c r="D47" i="24"/>
  <c r="F46" i="24"/>
  <c r="E46" i="24"/>
  <c r="D46" i="24"/>
  <c r="H45" i="24"/>
  <c r="G45" i="24"/>
  <c r="F45" i="24"/>
  <c r="E45" i="24"/>
  <c r="D45" i="24"/>
  <c r="G44" i="24"/>
  <c r="E44" i="24"/>
  <c r="D44" i="24"/>
  <c r="H43" i="24"/>
  <c r="F43" i="24"/>
  <c r="E43" i="24"/>
  <c r="D43" i="24"/>
  <c r="D59" i="24"/>
  <c r="D58" i="24"/>
  <c r="D57" i="24"/>
  <c r="D56" i="24"/>
  <c r="D55" i="24"/>
  <c r="D54" i="24"/>
  <c r="D53" i="24"/>
  <c r="D52" i="24"/>
  <c r="E53" i="24"/>
  <c r="M53" i="24"/>
  <c r="M54" i="24" s="1"/>
  <c r="M55" i="24" s="1"/>
  <c r="M56" i="24" s="1"/>
  <c r="M57" i="24" s="1"/>
  <c r="M58" i="24" s="1"/>
  <c r="M59" i="24" s="1"/>
  <c r="L53" i="24"/>
  <c r="L54" i="24" s="1"/>
  <c r="E52" i="24"/>
  <c r="C42" i="24"/>
  <c r="C43" i="24"/>
  <c r="C44" i="24" s="1"/>
  <c r="C45" i="24" s="1"/>
  <c r="C46" i="24" s="1"/>
  <c r="C47" i="24" s="1"/>
  <c r="C48" i="24" s="1"/>
  <c r="C41" i="24"/>
  <c r="B25" i="44"/>
  <c r="B24" i="44"/>
  <c r="K14" i="42"/>
  <c r="B25" i="27"/>
  <c r="K13" i="42"/>
  <c r="N10" i="27"/>
  <c r="AP9" i="27"/>
  <c r="J10" i="27"/>
  <c r="J9" i="27"/>
  <c r="H41" i="24"/>
  <c r="H42" i="24"/>
  <c r="G42" i="24"/>
  <c r="G41" i="24"/>
  <c r="G40" i="24"/>
  <c r="AM9" i="27" s="1"/>
  <c r="AF11" i="32" l="1"/>
  <c r="AI11" i="32"/>
  <c r="L55" i="24"/>
  <c r="E54" i="24"/>
  <c r="AI12" i="32"/>
  <c r="AM10" i="27"/>
  <c r="AF12" i="32"/>
  <c r="AP10" i="27"/>
  <c r="F42" i="24"/>
  <c r="E42" i="24"/>
  <c r="D42" i="24"/>
  <c r="F41" i="24"/>
  <c r="E41" i="24"/>
  <c r="D41" i="24"/>
  <c r="F40" i="24"/>
  <c r="E40" i="24"/>
  <c r="D40" i="24"/>
  <c r="L56" i="24" l="1"/>
  <c r="E55" i="24"/>
  <c r="AA2" i="32"/>
  <c r="AB2" i="32"/>
  <c r="AG2" i="27"/>
  <c r="AF2" i="27"/>
  <c r="E33" i="44"/>
  <c r="E30" i="44"/>
  <c r="E27" i="44"/>
  <c r="G12" i="44"/>
  <c r="F12" i="44"/>
  <c r="G11" i="44"/>
  <c r="F11" i="44"/>
  <c r="G10" i="44"/>
  <c r="F10" i="44"/>
  <c r="G9" i="44"/>
  <c r="F9" i="44"/>
  <c r="C13" i="44"/>
  <c r="B13" i="44"/>
  <c r="C12" i="44"/>
  <c r="K13" i="44"/>
  <c r="K8" i="44"/>
  <c r="J8" i="44"/>
  <c r="I8" i="44"/>
  <c r="G8" i="44"/>
  <c r="F8" i="44"/>
  <c r="E8" i="44"/>
  <c r="D8" i="44"/>
  <c r="C8" i="44"/>
  <c r="B8" i="20"/>
  <c r="E5" i="44"/>
  <c r="J13" i="42"/>
  <c r="J15" i="42" s="1"/>
  <c r="J12" i="42"/>
  <c r="D12" i="42"/>
  <c r="D13" i="42" s="1"/>
  <c r="D15" i="42" s="1"/>
  <c r="M15" i="42"/>
  <c r="K15" i="42"/>
  <c r="L57" i="24" l="1"/>
  <c r="E56" i="24"/>
  <c r="H37" i="42"/>
  <c r="G37" i="42"/>
  <c r="F37" i="42"/>
  <c r="E37" i="42"/>
  <c r="H33" i="42"/>
  <c r="G33" i="42"/>
  <c r="F33" i="42"/>
  <c r="E33" i="42"/>
  <c r="H29" i="42"/>
  <c r="G29" i="42"/>
  <c r="F29" i="42"/>
  <c r="E29" i="42"/>
  <c r="O24" i="42"/>
  <c r="B25" i="42"/>
  <c r="J7" i="42"/>
  <c r="I7" i="42"/>
  <c r="H7" i="42"/>
  <c r="G7" i="42"/>
  <c r="F7" i="42"/>
  <c r="E7" i="42"/>
  <c r="D7" i="42"/>
  <c r="C7" i="42"/>
  <c r="N10" i="42"/>
  <c r="M7" i="42"/>
  <c r="L7" i="42"/>
  <c r="I10" i="42"/>
  <c r="H10" i="42"/>
  <c r="I9" i="42"/>
  <c r="H9" i="42"/>
  <c r="I8" i="42"/>
  <c r="H8" i="42"/>
  <c r="E10" i="32"/>
  <c r="E9" i="32"/>
  <c r="D1" i="32"/>
  <c r="H8" i="32"/>
  <c r="I13" i="32"/>
  <c r="I12" i="32"/>
  <c r="I11" i="32"/>
  <c r="H13" i="32"/>
  <c r="H12" i="32"/>
  <c r="J24" i="32"/>
  <c r="B7" i="27"/>
  <c r="D36" i="27"/>
  <c r="D32" i="27"/>
  <c r="D28" i="27"/>
  <c r="P35" i="42"/>
  <c r="N26" i="27"/>
  <c r="H24" i="32" s="1"/>
  <c r="J26" i="27"/>
  <c r="N25" i="27"/>
  <c r="L25" i="27"/>
  <c r="J25" i="27"/>
  <c r="N24" i="27"/>
  <c r="J24" i="27"/>
  <c r="B24" i="27"/>
  <c r="N9" i="27"/>
  <c r="O11" i="27"/>
  <c r="N11" i="27"/>
  <c r="P11" i="27"/>
  <c r="P10" i="27"/>
  <c r="P9" i="27"/>
  <c r="N7" i="27"/>
  <c r="M11" i="27"/>
  <c r="M11" i="42" s="1"/>
  <c r="L11" i="27"/>
  <c r="L10" i="27"/>
  <c r="K11" i="27"/>
  <c r="K10" i="27"/>
  <c r="M9" i="27"/>
  <c r="K9" i="27"/>
  <c r="K7" i="27"/>
  <c r="J11" i="27"/>
  <c r="I11" i="27"/>
  <c r="H11" i="27"/>
  <c r="G11" i="27"/>
  <c r="G8" i="27"/>
  <c r="G8" i="42" s="1"/>
  <c r="F11" i="27"/>
  <c r="F10" i="27"/>
  <c r="F9" i="27"/>
  <c r="F8" i="27"/>
  <c r="E11" i="27"/>
  <c r="E10" i="27"/>
  <c r="D11" i="27"/>
  <c r="D10" i="27"/>
  <c r="B7" i="20"/>
  <c r="B5" i="20"/>
  <c r="B3" i="20"/>
  <c r="C11" i="27"/>
  <c r="C9" i="27"/>
  <c r="B11" i="27"/>
  <c r="A1" i="27"/>
  <c r="D1" i="27"/>
  <c r="A2" i="27"/>
  <c r="A3" i="27"/>
  <c r="E5" i="27"/>
  <c r="F5" i="27"/>
  <c r="K5" i="27"/>
  <c r="L58" i="24" l="1"/>
  <c r="E57" i="24"/>
  <c r="K5" i="42"/>
  <c r="A3" i="42"/>
  <c r="A3" i="44" s="1"/>
  <c r="B11" i="42"/>
  <c r="E10" i="42"/>
  <c r="F10" i="42"/>
  <c r="H11" i="42"/>
  <c r="J9" i="42"/>
  <c r="M9" i="42"/>
  <c r="L11" i="42"/>
  <c r="P10" i="42"/>
  <c r="N9" i="42"/>
  <c r="J25" i="42"/>
  <c r="N26" i="42"/>
  <c r="D33" i="32"/>
  <c r="H12" i="44"/>
  <c r="I13" i="44"/>
  <c r="E10" i="44"/>
  <c r="A1" i="42"/>
  <c r="A1" i="44" s="1"/>
  <c r="D11" i="42"/>
  <c r="F9" i="42"/>
  <c r="E13" i="32"/>
  <c r="J8" i="42"/>
  <c r="K9" i="42"/>
  <c r="L10" i="42"/>
  <c r="P9" i="42"/>
  <c r="O11" i="42"/>
  <c r="N24" i="42"/>
  <c r="L26" i="27"/>
  <c r="D33" i="42"/>
  <c r="J24" i="44"/>
  <c r="I12" i="44"/>
  <c r="E9" i="44"/>
  <c r="E5" i="42"/>
  <c r="D5" i="44" s="1"/>
  <c r="D1" i="42"/>
  <c r="C11" i="42"/>
  <c r="D10" i="42"/>
  <c r="F8" i="42"/>
  <c r="K7" i="42"/>
  <c r="K11" i="42"/>
  <c r="N7" i="42"/>
  <c r="N11" i="42"/>
  <c r="J24" i="42"/>
  <c r="N25" i="42"/>
  <c r="D29" i="42"/>
  <c r="H24" i="44"/>
  <c r="I11" i="44"/>
  <c r="E1" i="44"/>
  <c r="A2" i="42"/>
  <c r="A2" i="44" s="1"/>
  <c r="C9" i="42"/>
  <c r="E11" i="42"/>
  <c r="F11" i="42"/>
  <c r="G13" i="32"/>
  <c r="J11" i="42"/>
  <c r="K10" i="42"/>
  <c r="P11" i="42"/>
  <c r="B24" i="42"/>
  <c r="L25" i="42"/>
  <c r="B7" i="42"/>
  <c r="H13" i="44"/>
  <c r="H8" i="44"/>
  <c r="B12" i="32"/>
  <c r="A2" i="32"/>
  <c r="F13" i="32"/>
  <c r="D30" i="32"/>
  <c r="B24" i="32"/>
  <c r="D2" i="32"/>
  <c r="E2" i="44" s="1"/>
  <c r="A4" i="42"/>
  <c r="A4" i="44" s="1"/>
  <c r="G11" i="42"/>
  <c r="D37" i="42"/>
  <c r="B8" i="32"/>
  <c r="A3" i="32"/>
  <c r="D27" i="32"/>
  <c r="J13" i="32"/>
  <c r="D13" i="32"/>
  <c r="D5" i="32"/>
  <c r="I11" i="42"/>
  <c r="J26" i="42"/>
  <c r="A1" i="32"/>
  <c r="D11" i="32"/>
  <c r="G9" i="27"/>
  <c r="G9" i="42" s="1"/>
  <c r="G10" i="27"/>
  <c r="G10" i="42" s="1"/>
  <c r="L59" i="24" l="1"/>
  <c r="E59" i="24" s="1"/>
  <c r="E58" i="24"/>
  <c r="D2" i="27"/>
  <c r="E11" i="32"/>
  <c r="E11" i="44" s="1"/>
  <c r="G14" i="44" s="1"/>
  <c r="E14" i="44" s="1"/>
  <c r="E12" i="32"/>
  <c r="E12" i="44" s="1"/>
  <c r="B8" i="44"/>
  <c r="F13" i="44"/>
  <c r="D13" i="44"/>
  <c r="D30" i="44"/>
  <c r="D27" i="44"/>
  <c r="B12" i="44"/>
  <c r="G13" i="44"/>
  <c r="E13" i="44"/>
  <c r="D33" i="44"/>
  <c r="D11" i="44"/>
  <c r="J13" i="44"/>
  <c r="L26" i="42"/>
  <c r="K33" i="44"/>
  <c r="A15" i="44"/>
  <c r="A16" i="44" s="1"/>
  <c r="A17" i="44" s="1"/>
  <c r="A18" i="44" s="1"/>
  <c r="A19" i="44" s="1"/>
  <c r="A20" i="44" s="1"/>
  <c r="A21" i="44" s="1"/>
  <c r="A22" i="44" s="1"/>
  <c r="A23" i="44" s="1"/>
  <c r="P36" i="42"/>
  <c r="A13" i="42"/>
  <c r="A15" i="42" s="1"/>
  <c r="A16" i="42" s="1"/>
  <c r="A17" i="42" s="1"/>
  <c r="A18" i="42" s="1"/>
  <c r="A19" i="42" s="1"/>
  <c r="A20" i="42" s="1"/>
  <c r="A21" i="42" s="1"/>
  <c r="A22" i="42" s="1"/>
  <c r="A23" i="42" s="1"/>
  <c r="I12" i="42"/>
  <c r="I13" i="42" l="1"/>
  <c r="G13" i="42" s="1"/>
  <c r="G12" i="42"/>
  <c r="A15" i="32"/>
  <c r="A16" i="32" s="1"/>
  <c r="A17" i="32" s="1"/>
  <c r="A18" i="32" s="1"/>
  <c r="A19" i="32" s="1"/>
  <c r="A20" i="32" s="1"/>
  <c r="A21" i="32" s="1"/>
  <c r="A22" i="32" s="1"/>
  <c r="A23" i="32" s="1"/>
  <c r="A13" i="27"/>
  <c r="A14" i="27" s="1"/>
  <c r="A15" i="27" s="1"/>
  <c r="A16" i="27" s="1"/>
  <c r="A17" i="27" s="1"/>
  <c r="A18" i="27" s="1"/>
  <c r="A19" i="27" s="1"/>
  <c r="A20" i="27" s="1"/>
  <c r="A21" i="27" s="1"/>
  <c r="A22" i="27" s="1"/>
  <c r="A23" i="27" s="1"/>
  <c r="E5" i="32"/>
  <c r="I15" i="42" l="1"/>
  <c r="G15" i="4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Mary-Anne Slegers</author>
  </authors>
  <commentList>
    <comment ref="D28" authorId="0" shapeId="0" xr:uid="{00000000-0006-0000-0300-000001000000}">
      <text>
        <r>
          <rPr>
            <sz val="9"/>
            <color indexed="81"/>
            <rFont val="Tahoma"/>
            <family val="2"/>
          </rPr>
          <t xml:space="preserve">
Signature of Transportation Supervisor is optional. 
</t>
        </r>
      </text>
    </comment>
    <comment ref="D32" authorId="0" shapeId="0" xr:uid="{00000000-0006-0000-0300-000002000000}">
      <text>
        <r>
          <rPr>
            <sz val="9"/>
            <color indexed="81"/>
            <rFont val="Tahoma"/>
            <family val="2"/>
          </rPr>
          <t xml:space="preserve">
Signature of Transportation Supervisor is optional. 
</t>
        </r>
      </text>
    </comment>
    <comment ref="D36" authorId="0" shapeId="0" xr:uid="{00000000-0006-0000-0300-000003000000}">
      <text>
        <r>
          <rPr>
            <sz val="9"/>
            <color indexed="81"/>
            <rFont val="Tahoma"/>
            <family val="2"/>
          </rPr>
          <t xml:space="preserve">
Signature of Transportation Supervisor is optional.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Mary-Anne Slegers</author>
  </authors>
  <commentList>
    <comment ref="D27" authorId="0" shapeId="0" xr:uid="{00000000-0006-0000-0400-000001000000}">
      <text>
        <r>
          <rPr>
            <b/>
            <sz val="9"/>
            <color indexed="81"/>
            <rFont val="Tahoma"/>
            <family val="2"/>
          </rPr>
          <t>Signature of the Transportation Supervisor is optional.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Mary-Anne Slegers</author>
  </authors>
  <commentList>
    <comment ref="D29" authorId="0" shapeId="0" xr:uid="{00000000-0006-0000-0500-000001000000}">
      <text>
        <r>
          <rPr>
            <sz val="9"/>
            <color indexed="81"/>
            <rFont val="Tahoma"/>
            <family val="2"/>
          </rPr>
          <t xml:space="preserve">
Signature of Transportation Supervisor is optional.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Mary-Anne Slegers</author>
  </authors>
  <commentList>
    <comment ref="D27" authorId="0" shapeId="0" xr:uid="{00000000-0006-0000-0600-000001000000}">
      <text>
        <r>
          <rPr>
            <b/>
            <sz val="9"/>
            <color indexed="81"/>
            <rFont val="Tahoma"/>
            <family val="2"/>
          </rPr>
          <t>Signature of the Transportation Supervisor is optional.</t>
        </r>
      </text>
    </comment>
  </commentList>
</comments>
</file>

<file path=xl/sharedStrings.xml><?xml version="1.0" encoding="utf-8"?>
<sst xmlns="http://schemas.openxmlformats.org/spreadsheetml/2006/main" count="435" uniqueCount="320">
  <si>
    <t>DATE</t>
  </si>
  <si>
    <t>SUPERINTENDENT</t>
  </si>
  <si>
    <t>SECRETARY-TREASURER</t>
  </si>
  <si>
    <t>MET #</t>
  </si>
  <si>
    <t>DIVNUM</t>
  </si>
  <si>
    <t>Code</t>
  </si>
  <si>
    <t>TRANSPORTATION  SUPERVISOR</t>
  </si>
  <si>
    <t>DESCRIPTION</t>
  </si>
  <si>
    <t>INSTRUCTIONS</t>
  </si>
  <si>
    <t>Enter the following information on the form:</t>
  </si>
  <si>
    <t>● MET Number</t>
  </si>
  <si>
    <t>Provide appropriate dates and signatures.</t>
  </si>
  <si>
    <t>YEARNUM</t>
  </si>
  <si>
    <t>http://www.edu.gov.mb.ca/k12/finance/forms/public/index.html</t>
  </si>
  <si>
    <t>511-1181 Portage Avenue</t>
  </si>
  <si>
    <t>Winnipeg MB  R3G 0T3</t>
  </si>
  <si>
    <t>Transported</t>
  </si>
  <si>
    <t>F.T.E.</t>
  </si>
  <si>
    <t>Prepared by:</t>
  </si>
  <si>
    <t>(A1, A2, A3)</t>
  </si>
  <si>
    <t>Number</t>
  </si>
  <si>
    <t>Attended</t>
  </si>
  <si>
    <t>Trans.</t>
  </si>
  <si>
    <t>Enr.</t>
  </si>
  <si>
    <t>Route</t>
  </si>
  <si>
    <t>Unit</t>
  </si>
  <si>
    <t>Date First</t>
  </si>
  <si>
    <t>of prior SEV Claim</t>
  </si>
  <si>
    <t>Reporting Period</t>
  </si>
  <si>
    <t>Notes</t>
  </si>
  <si>
    <t>Date:</t>
  </si>
  <si>
    <t>Entered by:</t>
  </si>
  <si>
    <t xml:space="preserve">● School Attended </t>
  </si>
  <si>
    <t>DEPARTMENT USE ONLY</t>
  </si>
  <si>
    <t>PTU</t>
  </si>
  <si>
    <t>Enter</t>
  </si>
  <si>
    <t>TOTAL F.T.E.</t>
  </si>
  <si>
    <t>Approved by:</t>
  </si>
  <si>
    <t>ENTRY REQUIRED IF TRANS. CODE = 500</t>
  </si>
  <si>
    <t>School</t>
  </si>
  <si>
    <t>(e.g. wheelchair, walker, etc.)</t>
  </si>
  <si>
    <t>Enter the following required information on the form:</t>
  </si>
  <si>
    <t>● Enrolment Code</t>
  </si>
  <si>
    <t>● Transportation Code (500 or 501)</t>
  </si>
  <si>
    <t>If Transportation Code is 500, enter the following required information:</t>
  </si>
  <si>
    <t>● School Bus Route and Unit Number, if applicable; OR</t>
  </si>
  <si>
    <t>Date on which trans. on an</t>
  </si>
  <si>
    <t>SEV was last provided</t>
  </si>
  <si>
    <t>500 OR</t>
  </si>
  <si>
    <t>● Division Name (See "Control" tab)</t>
  </si>
  <si>
    <t>107-999-999</t>
  </si>
  <si>
    <t>DOE, JANE JANET JANIS</t>
  </si>
  <si>
    <t>WHEELCHAIR</t>
  </si>
  <si>
    <t>107-888-888</t>
  </si>
  <si>
    <t>DEER, JOE JIM JAMES</t>
  </si>
  <si>
    <t>WALKER</t>
  </si>
  <si>
    <t>107-777-777</t>
  </si>
  <si>
    <t>SMITH, JANE JOE DOE</t>
  </si>
  <si>
    <t xml:space="preserve">  vehicle or Modified D409; Wheelchair Taxi) and the name of the service provider contracted by the school division.</t>
  </si>
  <si>
    <t>No entry required because pupil is transported on a school bus.</t>
  </si>
  <si>
    <t>NOV</t>
  </si>
  <si>
    <t>DEC</t>
  </si>
  <si>
    <t>OCT</t>
  </si>
  <si>
    <t xml:space="preserve">To access the forms in this file, click on the tab with the corresponding form number. If you are completing the forms electronically, please ensure that you save the file from which the hardcopy is printed. </t>
  </si>
  <si>
    <t>SCHOOL NAME</t>
  </si>
  <si>
    <t>Date first trans. on a SEV</t>
  </si>
  <si>
    <t>If necessary, select the appropriate reporting year below:</t>
  </si>
  <si>
    <t>Please review the instructions for the completion and submission of forms on the worksheet named "Instructions".  Examples of completed FB 108 ADD and FB 108 DEL  forms are also provided (worksheet names "108 ADD Example", "108 DEL Example").</t>
  </si>
  <si>
    <t>Click here for your School Division =&gt;</t>
  </si>
  <si>
    <t>DD</t>
  </si>
  <si>
    <t>MMM</t>
  </si>
  <si>
    <t>YYYY</t>
  </si>
  <si>
    <t>YOUR DIVISION</t>
  </si>
  <si>
    <t>The above settings will be saved when you save the file, but they can be changed again - e.g. to use this file next year, just select a new reporting year.</t>
  </si>
  <si>
    <t>NOTE: SET PAPER SIZE TO LEGAL PRIOR TO PRINTING REPORTS</t>
  </si>
  <si>
    <t>SÉRIE FB 108 – ÉLÈVES DEVANT ÊTRE TRANSPORTÉS EN VÉHICULE ADAPTÉ</t>
  </si>
  <si>
    <t>DATE DE COMMUNICATION DES RAPPORTS</t>
  </si>
  <si>
    <t>Lorsque la date d’échéance tombe une fin de semaine ou un jour férié, la date d’échéance est le dernier jour ouvrable qui précède la fin de semaine ou le jour férié.</t>
  </si>
  <si>
    <t>On trouve les dates de communication réelles pour l'année scolaire en cours dans la liste de vérification des exigences de communication qui se trouve à l'adresse suivante :</t>
  </si>
  <si>
    <t>www.edu.gov.mb.ca/k12/finance/forms/public/index.html</t>
  </si>
  <si>
    <t>ÉLÈVES DEVANT ÊTRE TRANSPORTÉS EN VÉHICULE ADAPTÉ</t>
  </si>
  <si>
    <t>Les demandes d’aide pour les élèves déclarés au moyen des formulaires de la série FB 108 sont approuvées par la Division des programmes et des services de soutien aux élèves et par la Direction des services d’administration scolaire.</t>
  </si>
  <si>
    <t>www.edu.gov.mb.ca/k12/finance/index.html</t>
  </si>
  <si>
    <t>Date de communication des rapports : le 30 septembre</t>
  </si>
  <si>
    <t>Échéance : le 15 octobre</t>
  </si>
  <si>
    <t>Fournissez les renseignements obligatoires suivants sur le formulaire :</t>
  </si>
  <si>
    <t>●</t>
  </si>
  <si>
    <t>Équipement spécial lié à la mobilité réduite de l’élève (p. ex., fauteuil roulant, déambulateur, béquilles, etc.).</t>
  </si>
  <si>
    <t>Si le code de transport est 500, inscrivez l'information requise suivante :</t>
  </si>
  <si>
    <t>Numéro d’itinéraire et d’unité de l’autobus scolaire, s’il y a lieu.</t>
  </si>
  <si>
    <t>Fournissez les dates et les signatures pertinentes.</t>
  </si>
  <si>
    <t>Soumettez le formulaire à la Direction des finances des écoles.</t>
  </si>
  <si>
    <t>Nom de la division (voir l’onglet « Control »)</t>
  </si>
  <si>
    <t>Numéro MET</t>
  </si>
  <si>
    <t>Nom de famille et prénom(s) de l’élève</t>
  </si>
  <si>
    <t>Code d’inscription</t>
  </si>
  <si>
    <t>Code de transport (500 ou 501)</t>
  </si>
  <si>
    <t xml:space="preserve">Équipement spécial lié à la mobilité réduite de l’élève (p. ex., fauteuil roulant, déambulateur, etc.) </t>
  </si>
  <si>
    <t>Date de communication des rapports :</t>
  </si>
  <si>
    <t>Fournissez les renseignements suivants sur le formulaire :</t>
  </si>
  <si>
    <t>Échéance : le 7 juillet</t>
  </si>
  <si>
    <t>Fournissez les renseignements obligatoires suivants sur le formulaire :</t>
  </si>
  <si>
    <t xml:space="preserve">École fréquentée </t>
  </si>
  <si>
    <t xml:space="preserve">Fournissez les dates et les signatures pertinentes. </t>
  </si>
  <si>
    <t>To use these forms in Excel, select your School Division name from the drop down list below (names are in alphabetical order) and the language:</t>
  </si>
  <si>
    <t>ENGLISH</t>
  </si>
  <si>
    <t>FRENCH</t>
  </si>
  <si>
    <t>1181, avenue Portage, bureau 511</t>
  </si>
  <si>
    <t>Winnipeg (Manitoba)  R3G 0T3</t>
  </si>
  <si>
    <t>English</t>
  </si>
  <si>
    <t>French</t>
  </si>
  <si>
    <t>No Met</t>
  </si>
  <si>
    <t>Les paramètres ci-dessus seront préservés lorsque vous enregistrez le fichier.</t>
  </si>
  <si>
    <t>Pour mettre à jour ce formulaire dans l’avenir, sélectionnez une nouvelle date de rapport dans la liste déroulante ci-dessous :</t>
  </si>
  <si>
    <t>Pour personnaliser ces formulaires pour votre division ou district scolaire, cliquez sur la flèche descendante et sélectionnez le nom de votre division ou district scolaire dans la liste déroulante (la liste est en ordre alphabétique) :</t>
  </si>
  <si>
    <t>d'inscrip.</t>
  </si>
  <si>
    <t>Code de</t>
  </si>
  <si>
    <t>transport</t>
  </si>
  <si>
    <t>500 ou</t>
  </si>
  <si>
    <t>jj</t>
  </si>
  <si>
    <t>mm</t>
  </si>
  <si>
    <t>aa</t>
  </si>
  <si>
    <t>(p. ex. fauteuil roulant, déambulateur)</t>
  </si>
  <si>
    <t>Transporté en véhicule adapté</t>
  </si>
  <si>
    <t>À REMPLIR SI LE CODE DE TRANS. = 500</t>
  </si>
  <si>
    <t>Numéro</t>
  </si>
  <si>
    <t>d'itinéraire</t>
  </si>
  <si>
    <t>d'unité</t>
  </si>
  <si>
    <t>RÉSERVÉ AU MINISTÈRE</t>
  </si>
  <si>
    <t>Inscrivez « A » (approuvé) ou « R » (rejeté)</t>
  </si>
  <si>
    <t>Nombre d'élèves</t>
  </si>
  <si>
    <t>ETP</t>
  </si>
  <si>
    <t>STÉ</t>
  </si>
  <si>
    <t>TOTAL ETP</t>
  </si>
  <si>
    <t>Section du transport des élèves (STÉ)</t>
  </si>
  <si>
    <t>Approuvé par :</t>
  </si>
  <si>
    <t>Préparé par :</t>
  </si>
  <si>
    <t>SUPERVISEUR DU TRANSPORT</t>
  </si>
  <si>
    <t>DIRECTEUR GÉNÉRAL</t>
  </si>
  <si>
    <t>SECRÉTAIRE-TRÉSORIER</t>
  </si>
  <si>
    <t>Saisi par :</t>
  </si>
  <si>
    <t>Date du 1er</t>
  </si>
  <si>
    <t>Période de déclaration</t>
  </si>
  <si>
    <t>pour la dernière fois</t>
  </si>
  <si>
    <t>Aucune donnée n'est requise car l'élève est transporté en autobus scolaire.</t>
  </si>
  <si>
    <t>Aucune donnée n'est requise car l'élève n'est pas transporté en autobus scolaire.</t>
  </si>
  <si>
    <t>Veuillez inscrire le nom du fournisseur de service engagé par la division scolaire et le type de véhicule étant donné que l'élève n'est pas transporté en autobus scolaire.</t>
  </si>
  <si>
    <t>TOUTE ÉCOLE</t>
  </si>
  <si>
    <t>DÉAMBULATEUR</t>
  </si>
  <si>
    <t>FAUTEUIL ROULANT</t>
  </si>
  <si>
    <t>TOUTE DIVISION</t>
  </si>
  <si>
    <t>between Oct. 1, 2019</t>
  </si>
  <si>
    <t>and Jun 30, 2020</t>
  </si>
  <si>
    <t>FB 108adj ADD</t>
  </si>
  <si>
    <t>FB 108adj AJOUTS</t>
  </si>
  <si>
    <t>FB 108adj DEL</t>
  </si>
  <si>
    <t>FB 108adj RETRAITS</t>
  </si>
  <si>
    <t>Required Entries</t>
  </si>
  <si>
    <t>Surname, Given Name(s)</t>
  </si>
  <si>
    <t xml:space="preserve">School Division: </t>
  </si>
  <si>
    <t>Division scolaire:</t>
  </si>
  <si>
    <t>École</t>
  </si>
  <si>
    <t>Il faut l'approbation ministérielle pour accorder une allocation au lieu d'un service de transport en véhicule adapté (c.-à-d., code de trans. 501). Voir les instructions pour plus d'informations.</t>
  </si>
  <si>
    <t>Department approval is required to claim an SEV allowance (i.e. Trans. Code 501).  Refer to instructions for further information.</t>
  </si>
  <si>
    <t>Autobus scolaire</t>
  </si>
  <si>
    <t>School Bus</t>
  </si>
  <si>
    <t>Other Vehicle</t>
  </si>
  <si>
    <t>FB 108adj ADD - Additions - between October 1 and June 30</t>
  </si>
  <si>
    <t>Reporting Date: As applicable October 1 to June 30</t>
  </si>
  <si>
    <t>FB 108adj DEL - Deletions - between October 1 and June 30</t>
  </si>
  <si>
    <t>FB 108adj AJOUTS – Ajouts entre le 1 octobre et le 30 juin</t>
  </si>
  <si>
    <t>entre le 1 octobre et le 30 juin, selon le cas</t>
  </si>
  <si>
    <t>FB 108adj RETRAITS – Retraits entre le 1 octobre et le 30 juin</t>
  </si>
  <si>
    <t>Due Date: July 7</t>
  </si>
  <si>
    <t>Due Date: October 15</t>
  </si>
  <si>
    <t>FB 108 series - Students Requiring Specially Equipped Vehicles (SEV)</t>
  </si>
  <si>
    <t>FB 108 SERIES - STUDENTS REQUIRING SPECIALLY EQUIPPED VEHICLES (SEV)</t>
  </si>
  <si>
    <t>STUDENTS REQUIRING SPECIALLY EQUIPPED VEHICLES</t>
  </si>
  <si>
    <t>FB 108A - Eligible Transported Students Requiring Specially Equipped Vehicles (EIS COLLECTION REPORT)</t>
  </si>
  <si>
    <t xml:space="preserve">Refer to Part I - Section 5 of the Public Schools Enrolment and Categorical Grants Reporting booklet for instructions on how to report changes to September 30 specially equipped vehicle support data after the FB108A has been submitted to Schools' Finance Branch. </t>
  </si>
  <si>
    <t xml:space="preserve">● If the student is not transported on a school bus, describe the vehicle the student is being transported in (e.g. D409 approved </t>
  </si>
  <si>
    <t>● Student Name (Surname and Given Names)</t>
  </si>
  <si>
    <t>● Identify the special equipment related to the student's mobility impairment (e.g. wheelchair, walker, etc.)</t>
  </si>
  <si>
    <t xml:space="preserve">The  FB 108A - Eligible Transported Students Requiring Specially Equipped Vehicles form is printed from EIS Collection and lists eligible students reported in EIS Collection with transportation codes 500 Eligible Special Vehicle - On School Bus and 501 Eligible Special Vehicle - Allowance.  Divisions are required to complete the report by entering information related to the student's mobility impairment and the vehicle being used to provide transportation to verify the claims reported in EIS Collection for eligible students transported on specially equipped vehicles (or in special circumstances, receiving allowances) on September 30th. Department approval is required to provide an allowance in lieu of transportation on a specially equipped vehicle.  </t>
  </si>
  <si>
    <t>The FB 108adj DEL form is used to report impaired mobility students reported on FB 108A who are no longer transported as of June 30.  Divisions are required to indicate the last day that transportation on a specially equipped vehicle was provided.  This information is being collected for purposes of statistical analysis only.  The data is not reflected in the calculation of specially equipped vehicle support.</t>
  </si>
  <si>
    <t>Mobility Impaired Students Transported On Specially Equipped Vehicles (SEV)</t>
  </si>
  <si>
    <t>Student  Name</t>
  </si>
  <si>
    <t>Mobility Impaired Students Transported on Specially Equipped Vehicles (SEV)</t>
  </si>
  <si>
    <t xml:space="preserve">Claims for support for students reported on the FB 108 series of forms are approved by the Inclustion Support Branch and the Governance and Policy Branch - Education Administration Services. </t>
  </si>
  <si>
    <t>Submit to the Education Funding Branch.</t>
  </si>
  <si>
    <t>Soumettez le formulaire à la Direction du financement de l’éducation.</t>
  </si>
  <si>
    <t>Direction du financement de l’éducation</t>
  </si>
  <si>
    <t>Education Funding Branch</t>
  </si>
  <si>
    <t>email: efb@gov.mb.ca</t>
  </si>
  <si>
    <t>For Education Funding Branch Use Only</t>
  </si>
  <si>
    <t>Réservé à la Direction du financement de l’éducation</t>
  </si>
  <si>
    <t>Beautiful Plains</t>
  </si>
  <si>
    <t>Border Land</t>
  </si>
  <si>
    <t>Brandon</t>
  </si>
  <si>
    <t>Franco-Manitobaine</t>
  </si>
  <si>
    <t>Evergreen</t>
  </si>
  <si>
    <t>Flin Flon</t>
  </si>
  <si>
    <t>Fort La Bosse</t>
  </si>
  <si>
    <t>Frontier</t>
  </si>
  <si>
    <t>Garden Valley</t>
  </si>
  <si>
    <t>Hanover</t>
  </si>
  <si>
    <t>Interlake</t>
  </si>
  <si>
    <t>Kelsey</t>
  </si>
  <si>
    <t>Lakeshore</t>
  </si>
  <si>
    <t>Lord Selkirk</t>
  </si>
  <si>
    <t>Louis Riel</t>
  </si>
  <si>
    <t>Mountain View</t>
  </si>
  <si>
    <t>Mystery Lake</t>
  </si>
  <si>
    <t>Park West</t>
  </si>
  <si>
    <t>Pembina Trails</t>
  </si>
  <si>
    <t>Pine Creek</t>
  </si>
  <si>
    <t>Portage La Prairie</t>
  </si>
  <si>
    <t>Prairie Rose</t>
  </si>
  <si>
    <t>Prairie Spirit</t>
  </si>
  <si>
    <t>Red River Valley</t>
  </si>
  <si>
    <t>River East Transcona</t>
  </si>
  <si>
    <t>Rolling River</t>
  </si>
  <si>
    <t>Seine River</t>
  </si>
  <si>
    <t>Seven Oaks</t>
  </si>
  <si>
    <t>Southwest Horizon</t>
  </si>
  <si>
    <t>St. James-Assiniboia</t>
  </si>
  <si>
    <t>Sunrise</t>
  </si>
  <si>
    <t>Swan Valley</t>
  </si>
  <si>
    <t>Turtle Mountain</t>
  </si>
  <si>
    <t>Turtle River</t>
  </si>
  <si>
    <t>Western</t>
  </si>
  <si>
    <t>Whiteshell</t>
  </si>
  <si>
    <t>Winnipeg</t>
  </si>
  <si>
    <t>Special equipment related to</t>
  </si>
  <si>
    <t>student's mobility impairment</t>
  </si>
  <si>
    <t>Élèves À Mobilité Réduite Devant Être Transportés En Véhicules Adaptés</t>
  </si>
  <si>
    <t>Inclusion Support Branch (ISB)</t>
  </si>
  <si>
    <t>Education Funding Branch (EFB)</t>
  </si>
  <si>
    <t>Direction de soutien à l’inclusion</t>
  </si>
  <si>
    <t>Student Transportation Unit (PTU)</t>
  </si>
  <si>
    <t xml:space="preserve">If Transportation Code is 501, an approval to claim an allowance in lieu of transportation letter must be attached.  </t>
  </si>
  <si>
    <t>If Transportation Code is 501, an approval to claim an allowance in lieu of transportation is required.  See Description section above for information on obtaining approval to claim an allowance. Copy of approval letter to be submitted along with this form</t>
  </si>
  <si>
    <t>ISB</t>
  </si>
  <si>
    <t>EFB</t>
  </si>
  <si>
    <t xml:space="preserve">Si un élève n’est pas transporté par autobus scolaire, veuillez décrire le véhicule utilisé pour son transport </t>
  </si>
  <si>
    <t xml:space="preserve">(p. ex., D409 approuvé ou D409 modifié, taxi pour fauteuils roulants) et fournir le nom du fournisseur de </t>
  </si>
  <si>
    <t>services engagé par la division scolaire.</t>
  </si>
  <si>
    <t xml:space="preserve">Si le code de transport est 501, il faut une approbation pour accorder une allocation au lieu d’un service de </t>
  </si>
  <si>
    <t xml:space="preserve">transport en véhicule adapté. Consultez la section Description ci-dessus pour obtenir des renseignements </t>
  </si>
  <si>
    <t>sur la manière de faire approuver une allocation.</t>
  </si>
  <si>
    <t xml:space="preserve">Si une demande d'allocation n’a pas été soumise au préalable, veuillez joindre une demande d’approbation </t>
  </si>
  <si>
    <t>pour recevoir une allocation.</t>
  </si>
  <si>
    <t xml:space="preserve">(p. ex., D409 approuvé ou D409 modifié, taxi pour fauteuils roulants) et fournir le nom du fournisseur de services </t>
  </si>
  <si>
    <t>engagé par la division scolaire.</t>
  </si>
  <si>
    <t xml:space="preserve">transport en véhicule adapté. Consultez la section Description ci-dessus pour obtenir des renseignements sur </t>
  </si>
  <si>
    <t>la manière de faire approuver une allocation.</t>
  </si>
  <si>
    <t xml:space="preserve">Si une demande d'allocation n’a pas été soumise au préalable, veuillez joindre une demande d’approbation pour </t>
  </si>
  <si>
    <t>recevoir une allocation.</t>
  </si>
  <si>
    <t xml:space="preserve">Les renseignements transmis par les divisions au moyen des formulaires de la série FB 108 permettent à la Direction </t>
  </si>
  <si>
    <t xml:space="preserve">des finances des écoles d’obtenir les données en appui aux demandes d’aide pour véhicules adaptés. Les divisions doivent </t>
  </si>
  <si>
    <t xml:space="preserve">décrire l’équipement spécial (p. ex., fauteuil roulant, déambulateur, béquilles, etc.) lié à la mobilité réduite de l’élève afin de </t>
  </si>
  <si>
    <t xml:space="preserve">s’assurer que celui-ci a besoin d’un transport en véhicule adapté. L’information sur le véhicule est nécessaire pour veiller à </t>
  </si>
  <si>
    <t xml:space="preserve">ce que ce dernier respecte les normes exigées par la subvention. Consulter le Règlement sur le programme de financement </t>
  </si>
  <si>
    <t>des écoles (R.M. 259/2006) pour obtenir la définition d’un élève à mobilité réduite et d’un véhicule adapté.</t>
  </si>
  <si>
    <t xml:space="preserve">(p. ex., D409 </t>
  </si>
  <si>
    <t xml:space="preserve">approuvé ou </t>
  </si>
  <si>
    <t xml:space="preserve">D409 modifié, </t>
  </si>
  <si>
    <t xml:space="preserve">taxi pour </t>
  </si>
  <si>
    <t>fauteuils roulants)</t>
  </si>
  <si>
    <t xml:space="preserve">(e.g. D 409 approved </t>
  </si>
  <si>
    <t xml:space="preserve">vehicle or Modified D 409; </t>
  </si>
  <si>
    <t>Wheelchair Taxi)</t>
  </si>
  <si>
    <t>Enter "A" (approved)</t>
  </si>
  <si>
    <t xml:space="preserve"> or "D" (declined)</t>
  </si>
  <si>
    <t xml:space="preserve">We hereby certify that to the best of our knowledge and belief the information furnished in this report is true and correct, </t>
  </si>
  <si>
    <t>and in accordance with the laws and regulations of the Province of Manitoba.</t>
  </si>
  <si>
    <t xml:space="preserve">Nous attestons que les renseignements fournis dans le présent rapport sont, à notre connaissance, </t>
  </si>
  <si>
    <t>véridique et exacts, conformément aux lois et règlements de la Province du Manitoba.</t>
  </si>
  <si>
    <t xml:space="preserve">Entries not required.  If prior approval for an allowance has not been submitted, </t>
  </si>
  <si>
    <t>attach a request for approval to claim an allowance.  Refer to Instructions.</t>
  </si>
  <si>
    <t xml:space="preserve">Aucune donnée n'est requise. Si une demande d'allocation n’a pas été soumise au préalable, </t>
  </si>
  <si>
    <t>veuillez joindre une demande d'approbation pour recevoir une allocation. Voir les instructions.</t>
  </si>
  <si>
    <t>No entry pupil not transported on school bus.</t>
  </si>
  <si>
    <t>Enter Name of Service Provider contracted by School Division &amp; Vehicle Type</t>
  </si>
  <si>
    <t>Education Funding Branch File Submission Portal</t>
  </si>
  <si>
    <t>Oct</t>
  </si>
  <si>
    <t>Octobre</t>
  </si>
  <si>
    <t>UPDATE HERE</t>
  </si>
  <si>
    <t>Jun</t>
  </si>
  <si>
    <t>Juin</t>
  </si>
  <si>
    <r>
      <t xml:space="preserve">The information provided by divisions on the FB 108 series of forms provides the Education Funding Branch with information required to support claims for specially equipped vehicle support. </t>
    </r>
    <r>
      <rPr>
        <sz val="11"/>
        <color rgb="FF0000FF"/>
        <rFont val="Verdana Pro Cond"/>
        <family val="2"/>
      </rPr>
      <t>Divisions are required to describe the special equipment (e.g. wheelchair, walker, crutches, etc.) related to a student's mobility impairment</t>
    </r>
    <r>
      <rPr>
        <sz val="11"/>
        <rFont val="Verdana Pro Cond"/>
        <family val="2"/>
      </rPr>
      <t xml:space="preserve"> to verify that the student requires transportation in a specially equipped vehicle. Information about the vehicle is reported to verify that vehicle standards for the grant are met. Refer to the Funding of Schools Program Regulation (M.R. 259/2006) for definitions of impaired mobility students and specially equipped vehicles.</t>
    </r>
  </si>
  <si>
    <r>
      <t xml:space="preserve">Department approval is required to provide an </t>
    </r>
    <r>
      <rPr>
        <b/>
        <sz val="11"/>
        <color rgb="FF0000FF"/>
        <rFont val="Verdana Pro Cond"/>
        <family val="2"/>
      </rPr>
      <t xml:space="preserve">allowance in lieu of transportation </t>
    </r>
    <r>
      <rPr>
        <sz val="11"/>
        <color rgb="FF0000FF"/>
        <rFont val="Verdana Pro Cond"/>
        <family val="2"/>
      </rPr>
      <t>on a specially equipped vehicle. Requests can be submitted at any time during the school year or in conjunction with the FB108 form for the reporting period. Where an allowance is being claimed, information regarding the type of vehicle including CSA-D409 status and reason for allowance must be provided. Any other pertinent information in support of the claim should also be included in the request for approval.</t>
    </r>
  </si>
  <si>
    <r>
      <t xml:space="preserve">Verification, with respect to eligibility for funding, is required for post-September 30th reporting to ensure that students being reported are supportable.  Divisions are therefore required to identify the </t>
    </r>
    <r>
      <rPr>
        <b/>
        <sz val="11"/>
        <rFont val="Verdana Pro Cond"/>
        <family val="2"/>
      </rPr>
      <t xml:space="preserve">enrolment code </t>
    </r>
    <r>
      <rPr>
        <sz val="11"/>
        <rFont val="Verdana Pro Cond"/>
        <family val="2"/>
      </rPr>
      <t xml:space="preserve">applicable to the student's status at the time of reporting based on the descriptions in the Enrolment Codes section (Part I Section 1.8) of the </t>
    </r>
    <r>
      <rPr>
        <b/>
        <sz val="11"/>
        <rFont val="Verdana Pro Cond"/>
        <family val="2"/>
      </rPr>
      <t>Public Schools Enrolment and Categorical Grants Reporting</t>
    </r>
    <r>
      <rPr>
        <sz val="11"/>
        <rFont val="Verdana Pro Cond"/>
        <family val="2"/>
      </rPr>
      <t xml:space="preserve"> booklet (see Instructions below for link) for the applicable school year.</t>
    </r>
  </si>
  <si>
    <r>
      <t xml:space="preserve">The collection of personal information submitted by divisions is authorized under </t>
    </r>
    <r>
      <rPr>
        <b/>
        <sz val="11"/>
        <rFont val="Verdana Pro Cond"/>
        <family val="2"/>
      </rPr>
      <t>The Public Schools Act</t>
    </r>
    <r>
      <rPr>
        <sz val="11"/>
        <rFont val="Verdana Pro Cond"/>
        <family val="2"/>
      </rPr>
      <t xml:space="preserve"> and the</t>
    </r>
    <r>
      <rPr>
        <i/>
        <sz val="11"/>
        <rFont val="Verdana Pro Cond"/>
        <family val="2"/>
      </rPr>
      <t xml:space="preserve"> </t>
    </r>
    <r>
      <rPr>
        <b/>
        <sz val="11"/>
        <rFont val="Verdana Pro Cond"/>
        <family val="2"/>
      </rPr>
      <t>Funding of Schools Program Regulation (M.R.259/2006)</t>
    </r>
    <r>
      <rPr>
        <sz val="11"/>
        <rFont val="Verdana Pro Cond"/>
        <family val="2"/>
      </rPr>
      <t xml:space="preserve">.  The personal information reported will be used for the purpose of determining and verifying funding eligibility and program requirements under the Funding of Schools Program and for statistical use.  It is protected by the Protection of Privacy provisions of </t>
    </r>
    <r>
      <rPr>
        <b/>
        <sz val="11"/>
        <rFont val="Verdana Pro Cond"/>
        <family val="2"/>
      </rPr>
      <t>The Freedom of Information and Protection of Privacy Act</t>
    </r>
    <r>
      <rPr>
        <i/>
        <sz val="11"/>
        <rFont val="Verdana Pro Cond"/>
        <family val="2"/>
      </rPr>
      <t>.</t>
    </r>
    <r>
      <rPr>
        <sz val="11"/>
        <rFont val="Verdana Pro Cond"/>
        <family val="2"/>
      </rPr>
      <t xml:space="preserve">  Any questions about the collection can be directed to: Coordinator, Program Analysis &amp; Development, Schools’ Finance Branch at (204) 945-3511.</t>
    </r>
  </si>
  <si>
    <r>
      <t xml:space="preserve">Further details to assist school divisions in meeting the requirements for the reporting of categorical grant data and information is available in the </t>
    </r>
    <r>
      <rPr>
        <b/>
        <sz val="11"/>
        <rFont val="Verdana Pro Cond"/>
        <family val="2"/>
      </rPr>
      <t>Public Schools Enrolment and Categorical Grants Reporting</t>
    </r>
    <r>
      <rPr>
        <sz val="11"/>
        <rFont val="Verdana Pro Cond"/>
        <family val="2"/>
      </rPr>
      <t xml:space="preserve"> booklet available on the Internet at:    </t>
    </r>
  </si>
  <si>
    <r>
      <t>Reporting Date: September 30</t>
    </r>
    <r>
      <rPr>
        <vertAlign val="superscript"/>
        <sz val="11"/>
        <rFont val="Verdana Pro Cond"/>
        <family val="2"/>
      </rPr>
      <t>th</t>
    </r>
  </si>
  <si>
    <r>
      <t>● Identify the Special Equipment Related to the Student's Mobility Impairment (</t>
    </r>
    <r>
      <rPr>
        <b/>
        <u/>
        <sz val="11"/>
        <rFont val="Verdana Pro Cond"/>
        <family val="2"/>
      </rPr>
      <t>e.g. wheelchair, walker, crutches, etc.</t>
    </r>
    <r>
      <rPr>
        <sz val="11"/>
        <rFont val="Verdana Pro Cond"/>
        <family val="2"/>
      </rPr>
      <t>)</t>
    </r>
  </si>
  <si>
    <r>
      <t>● Enter the date between October 1 and June 30 on which transportation on an SEV was</t>
    </r>
    <r>
      <rPr>
        <b/>
        <sz val="11"/>
        <rFont val="Verdana Pro Cond"/>
        <family val="2"/>
      </rPr>
      <t xml:space="preserve"> first</t>
    </r>
    <r>
      <rPr>
        <sz val="11"/>
        <rFont val="Verdana Pro Cond"/>
        <family val="2"/>
      </rPr>
      <t xml:space="preserve"> provided</t>
    </r>
  </si>
  <si>
    <r>
      <t xml:space="preserve">● Enter the date, between October 1 and June 30, that transportation on an SEV was </t>
    </r>
    <r>
      <rPr>
        <b/>
        <sz val="11"/>
        <rFont val="Verdana Pro Cond"/>
        <family val="2"/>
      </rPr>
      <t>last</t>
    </r>
    <r>
      <rPr>
        <sz val="11"/>
        <rFont val="Verdana Pro Cond"/>
        <family val="2"/>
      </rPr>
      <t xml:space="preserve"> provided.</t>
    </r>
  </si>
  <si>
    <r>
      <t xml:space="preserve">Lorsque la </t>
    </r>
    <r>
      <rPr>
        <u/>
        <sz val="12"/>
        <rFont val="Verdana Pro Cond"/>
        <family val="2"/>
      </rPr>
      <t>date de communication du rapport</t>
    </r>
    <r>
      <rPr>
        <sz val="12"/>
        <rFont val="Verdana Pro Cond"/>
        <family val="2"/>
      </rPr>
      <t xml:space="preserve"> tombe une fin de semaine ou un jour férié, la date de communication est le dernier jour d’école qui précède la fin de semaine ou le jour férié.</t>
    </r>
  </si>
  <si>
    <r>
      <t xml:space="preserve">Il faut l’approbation ministérielle pour accorder </t>
    </r>
    <r>
      <rPr>
        <b/>
        <sz val="12"/>
        <rFont val="Verdana Pro Cond"/>
        <family val="2"/>
      </rPr>
      <t xml:space="preserve">une allocation au lieu d’un service de transport </t>
    </r>
    <r>
      <rPr>
        <sz val="12"/>
        <rFont val="Verdana Pro Cond"/>
        <family val="2"/>
      </rPr>
      <t>en véhicule adapté. Les demandes peuvent être soumises en tout temps pendant l'année scolaire même ou en conjonction avec le formulaire FB 108 pour la période de référence. Lorsqu'une demande d'allocation est soumise, les renseignements sur le type de véhicule, y compris le statut CSA-D409 et la raison de l'allocation doivent être fournis. Tout autre renseignement pertinent justifiant la demande devrait également être inclus dans la demande d'approbation.</t>
    </r>
  </si>
  <si>
    <r>
      <t xml:space="preserve">La vérification de l’admissibilité au financement est requise pour les communications après le 30 septembre afin de s’assurer que les élèves visés sont admissibles. Les divisions sont donc tenues d’indiquer le </t>
    </r>
    <r>
      <rPr>
        <b/>
        <sz val="12"/>
        <rFont val="Verdana Pro Cond"/>
        <family val="2"/>
      </rPr>
      <t>code d’inscription</t>
    </r>
    <r>
      <rPr>
        <sz val="12"/>
        <rFont val="Verdana Pro Cond"/>
        <family val="2"/>
      </rPr>
      <t xml:space="preserve"> applicable au statut de l’élève au moment de la communication en se fondant sur les descriptions contenues dans la section « Codes d’inscription » (partie 1, section 1.8) du document </t>
    </r>
    <r>
      <rPr>
        <i/>
        <sz val="12"/>
        <rFont val="Verdana Pro Cond"/>
        <family val="2"/>
      </rPr>
      <t>Communication des données sur les inscriptions et les subventions par catégorie des écoles publiques</t>
    </r>
    <r>
      <rPr>
        <sz val="12"/>
        <rFont val="Verdana Pro Cond"/>
        <family val="2"/>
      </rPr>
      <t xml:space="preserve"> pour l’année scolaire applicable.</t>
    </r>
  </si>
  <si>
    <r>
      <t xml:space="preserve">La collecte des renseignements personnels soumis par les divisions est autorisée en vertu de la </t>
    </r>
    <r>
      <rPr>
        <i/>
        <sz val="12"/>
        <rFont val="Verdana Pro Cond"/>
        <family val="2"/>
      </rPr>
      <t>Loi sur les écoles publiques</t>
    </r>
    <r>
      <rPr>
        <sz val="12"/>
        <rFont val="Verdana Pro Cond"/>
        <family val="2"/>
      </rPr>
      <t xml:space="preserve"> et du</t>
    </r>
    <r>
      <rPr>
        <i/>
        <sz val="12"/>
        <rFont val="Verdana Pro Cond"/>
        <family val="2"/>
      </rPr>
      <t xml:space="preserve"> Règlement sur le programme de financement des écoles</t>
    </r>
    <r>
      <rPr>
        <sz val="12"/>
        <rFont val="Verdana Pro Cond"/>
        <family val="2"/>
      </rPr>
      <t xml:space="preserve"> (R.M. 259/2006). Les renseignements personnels recueillis sont utilisés à des fins statistiques et pour déterminer et vérifier l’admissibilité au financement et les exigences des programmes aux termes du Programme de financement des écoles. Les renseignements sont protégés par les dispositions de protection de la vie privée de la </t>
    </r>
    <r>
      <rPr>
        <i/>
        <sz val="12"/>
        <rFont val="Verdana Pro Cond"/>
        <family val="2"/>
      </rPr>
      <t>Loi sur l’accès à l’information et la protection de la vie privée</t>
    </r>
    <r>
      <rPr>
        <sz val="12"/>
        <rFont val="Verdana Pro Cond"/>
        <family val="2"/>
      </rPr>
      <t>. Toute question à l’égard de la collecte des données peut être adressée à la personne suivante : coordinateur, Élaboration et analyse des programmes, Direction du financement de l’éducation, 204 945‑3511.</t>
    </r>
  </si>
  <si>
    <r>
      <t xml:space="preserve">Veuillez lire et suivre les instructions générales et les directives pour télécharger des fichiers sur le site Web avant d’utiliser les formulaires contenus dans ce fichier. </t>
    </r>
    <r>
      <rPr>
        <b/>
        <sz val="12"/>
        <rFont val="Verdana Pro Cond"/>
        <family val="2"/>
      </rPr>
      <t>Cliquez sur l’onglet « Control » pour personnaliser le ou les formulaires selon les besoins de votre division scolaire.</t>
    </r>
    <r>
      <rPr>
        <sz val="12"/>
        <rFont val="Verdana Pro Cond"/>
        <family val="2"/>
      </rPr>
      <t xml:space="preserve"> Pour avoir accès aux formulaires, cliquez sur l'onglet portant le numéro de formulaire correspondant. Si vous remplissez le formulaire électroniquement, n'oubliez pas d'enregistrer le fichier duquel provient la copie que vous avez imprimée.</t>
    </r>
  </si>
  <si>
    <r>
      <t xml:space="preserve">D'autres renseignements servant à aider les divisions scolaires à répondre aux exigences relatives à la communication des données sur les subventions par catégorie et des pièces justificatives sont compris dans le document </t>
    </r>
    <r>
      <rPr>
        <i/>
        <sz val="12"/>
        <rFont val="Verdana Pro Cond"/>
        <family val="2"/>
      </rPr>
      <t>Communication des données sur les inscriptions et les subventions par catégorie des écoles publiques</t>
    </r>
    <r>
      <rPr>
        <sz val="12"/>
        <rFont val="Verdana Pro Cond"/>
        <family val="2"/>
      </rPr>
      <t xml:space="preserve"> qui se trouve à l'adresse Web suivante :</t>
    </r>
  </si>
  <si>
    <r>
      <t xml:space="preserve">FB 108A – Élèves admissibles devant être transportés en véhicules adaptés </t>
    </r>
    <r>
      <rPr>
        <b/>
        <sz val="10"/>
        <rFont val="Verdana Pro Cond"/>
        <family val="2"/>
      </rPr>
      <t>(RAPPORT DE COLLECTE DE DONNÉES DU RIE)</t>
    </r>
  </si>
  <si>
    <r>
      <t xml:space="preserve">Le formulaire </t>
    </r>
    <r>
      <rPr>
        <b/>
        <sz val="12"/>
        <rFont val="Verdana Pro Cond"/>
        <family val="2"/>
      </rPr>
      <t>FB 108A – Élèves</t>
    </r>
    <r>
      <rPr>
        <sz val="12"/>
        <rFont val="Verdana Pro Cond"/>
        <family val="2"/>
      </rPr>
      <t xml:space="preserve"> </t>
    </r>
    <r>
      <rPr>
        <b/>
        <sz val="12"/>
        <rFont val="Verdana Pro Cond"/>
        <family val="2"/>
      </rPr>
      <t>admissibles devant être transportés en véhicules adaptés</t>
    </r>
    <r>
      <rPr>
        <sz val="12"/>
        <rFont val="Verdana Pro Cond"/>
        <family val="2"/>
      </rPr>
      <t xml:space="preserve"> est imprimé à partir du Système de collecte de données du RIE et il indique les élèves admissibles dont les données proviennent du Système de collecte de données du RIE et dont le code de transport est </t>
    </r>
    <r>
      <rPr>
        <b/>
        <sz val="12"/>
        <rFont val="Verdana Pro Cond"/>
        <family val="2"/>
      </rPr>
      <t>500 Élèves admissibles – Véhicules adaptés – Autobus</t>
    </r>
    <r>
      <rPr>
        <sz val="12"/>
        <rFont val="Verdana Pro Cond"/>
        <family val="2"/>
      </rPr>
      <t xml:space="preserve"> ou </t>
    </r>
    <r>
      <rPr>
        <b/>
        <sz val="12"/>
        <rFont val="Verdana Pro Cond"/>
        <family val="2"/>
      </rPr>
      <t>501 Élèves admissibles – Véhicules adaptés – Allocation</t>
    </r>
    <r>
      <rPr>
        <sz val="12"/>
        <rFont val="Verdana Pro Cond"/>
        <family val="2"/>
      </rPr>
      <t xml:space="preserve">. Les divisions scolaires doivent remplir le rapport en entrant les données relatives à la mobilité réduite de l’élève et au véhicule adapté utilisé pour son transport afin de vérifier les demandes communiquées aux termes du Système de collecte de données du RIE pour les élèves admissibles qui sont transportés en véhicules adaptés (ou qui, dans des cas particuliers, reçoivent une allocation) au 30 septembre. </t>
    </r>
    <r>
      <rPr>
        <b/>
        <sz val="12"/>
        <rFont val="Verdana Pro Cond"/>
        <family val="2"/>
      </rPr>
      <t>Il faut l’approbation ministérielle pour accorder une allocation au lieu d’un service de transport en véhicule adapté.</t>
    </r>
  </si>
  <si>
    <r>
      <t xml:space="preserve">Veuillez consulter la partie I – section 5 du document </t>
    </r>
    <r>
      <rPr>
        <i/>
        <sz val="12"/>
        <rFont val="Verdana Pro Cond"/>
        <family val="2"/>
      </rPr>
      <t>Communication des données sur les inscriptions et les subventions par catégorie des écoles publiques</t>
    </r>
    <r>
      <rPr>
        <sz val="12"/>
        <rFont val="Verdana Pro Cond"/>
        <family val="2"/>
      </rPr>
      <t xml:space="preserve"> pour obtenir des instructions sur la manière de communiquer une modification des données pour une aide au transport en véhicule adapté au 30 septembre après que le formulaire FB 108A a été soumis à la Direction des finances des écoles.</t>
    </r>
  </si>
  <si>
    <r>
      <t xml:space="preserve">Les élèves à mobilité réduite qui sont transportés en véhicule adapté pour la première fois entre le 1 octobre et le 30 juin sont déclarés à l’aide du formulaire FB 108C AJOUTS. Les divisions doivent indiquer quel a été le premier jour où le service de transport en véhicule adapté a été offert, entrer des données afin de décrire l’équipement spécial lié à la mobilité réduite de l’élève et identifier le véhicule adapté utilisé pour offrir ce service lorsqu’aucune demande d’allocation n’est présentée. </t>
    </r>
    <r>
      <rPr>
        <b/>
        <sz val="12"/>
        <rFont val="Verdana Pro Cond"/>
        <family val="2"/>
      </rPr>
      <t>Il faut l’approbation ministérielle pour accorder une allocation au lieu d’un service de transport en véhicule adapté. Il faut fournir les codes d’inscription applicables aux élèves au moment de l’établissement du rapport comme confirmation de l’admissibilité.</t>
    </r>
  </si>
  <si>
    <r>
      <t xml:space="preserve">Date entre le 1 octobre et le 30 juin où le service de transport en véhicule adapté a été offert pour la </t>
    </r>
    <r>
      <rPr>
        <b/>
        <sz val="12"/>
        <rFont val="Verdana Pro Cond"/>
        <family val="2"/>
      </rPr>
      <t xml:space="preserve">première </t>
    </r>
    <r>
      <rPr>
        <sz val="12"/>
        <rFont val="Verdana Pro Cond"/>
        <family val="2"/>
      </rPr>
      <t>fois</t>
    </r>
  </si>
  <si>
    <r>
      <t xml:space="preserve">Le formulaire FB 108adj RETRAITS est utilisé pour déclarer les élèves à mobilité réduite précédemment déclarés sur le formulaire FB 108A  et qui ne bénéficient plus d’un service de transport au 30 juin. Les divisions doivent indiquer quel a été le dernier jour où le service de transport en véhicule adapté a été offert. Ces renseignements ne sont recueillis qu’à des fins d’analyse statistique. </t>
    </r>
    <r>
      <rPr>
        <u/>
        <sz val="12"/>
        <rFont val="Verdana Pro Cond"/>
        <family val="2"/>
      </rPr>
      <t>Ces données ne sont pas utilisées dans le calcul de l’aide au transport en véhicule adapté.</t>
    </r>
  </si>
  <si>
    <r>
      <t xml:space="preserve">Date entre le 1 octobre et le 30 juin où le service de transport en véhicule adapté a été offert pour la </t>
    </r>
    <r>
      <rPr>
        <b/>
        <sz val="12"/>
        <rFont val="Verdana Pro Cond"/>
        <family val="2"/>
      </rPr>
      <t xml:space="preserve">dernière </t>
    </r>
    <r>
      <rPr>
        <sz val="12"/>
        <rFont val="Verdana Pro Cond"/>
        <family val="2"/>
      </rPr>
      <t>fois</t>
    </r>
  </si>
  <si>
    <t>Élèves à mobilité réduite devant être transportés en véhicules adaptés</t>
  </si>
  <si>
    <t>Données requieses</t>
  </si>
  <si>
    <t>Autre Véhicule</t>
  </si>
  <si>
    <t>Nom de l'élève</t>
  </si>
  <si>
    <t>Équipement adapté a la mobilité</t>
  </si>
  <si>
    <t>Nom de famille et prénom(s)</t>
  </si>
  <si>
    <t>réduite de l'élève</t>
  </si>
  <si>
    <t>Fréquentée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</si>
</sst>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 ;\(#,##0\)"/>
    <numFmt numFmtId="165" formatCode="###\-###\-###"/>
    <numFmt numFmtId="166" formatCode="#,##0.0_);\(#,##0.0\)"/>
    <numFmt numFmtId="167" formatCode="dd"/>
    <numFmt numFmtId="168" formatCode="dd\ mmm\ yyyy"/>
  </numFmts>
  <fonts count="40" x14ac:knownFonts="1">
    <font>
      <sz val="10"/>
      <name val="Arial"/>
    </font>
    <font>
      <sz val="10"/>
      <name val="Arial"/>
      <family val="2"/>
    </font>
    <font>
      <sz val="12"/>
      <name val="Arial"/>
      <family val="2"/>
    </font>
    <font>
      <sz val="8"/>
      <name val="Arial"/>
      <family val="2"/>
    </font>
    <font>
      <u/>
      <sz val="10"/>
      <color indexed="12"/>
      <name val="Arial"/>
      <family val="2"/>
    </font>
    <font>
      <sz val="12"/>
      <name val="Arial"/>
      <family val="2"/>
    </font>
    <font>
      <sz val="9"/>
      <color indexed="81"/>
      <name val="Tahoma"/>
      <family val="2"/>
    </font>
    <font>
      <sz val="9"/>
      <name val="Arial"/>
      <family val="2"/>
    </font>
    <font>
      <b/>
      <sz val="9"/>
      <color indexed="81"/>
      <name val="Tahoma"/>
      <family val="2"/>
    </font>
    <font>
      <sz val="10"/>
      <name val="Verdana Pro Cond"/>
      <family val="2"/>
    </font>
    <font>
      <sz val="10"/>
      <color rgb="FF111111"/>
      <name val="Arial"/>
      <family val="2"/>
    </font>
    <font>
      <b/>
      <sz val="10"/>
      <name val="Verdana Pro Cond"/>
      <family val="2"/>
    </font>
    <font>
      <b/>
      <sz val="12"/>
      <name val="Verdana Pro Cond"/>
      <family val="2"/>
    </font>
    <font>
      <sz val="12"/>
      <name val="Verdana Pro Cond"/>
      <family val="2"/>
    </font>
    <font>
      <b/>
      <sz val="12"/>
      <color rgb="FF0000FF"/>
      <name val="Verdana Pro Cond"/>
      <family val="2"/>
    </font>
    <font>
      <i/>
      <sz val="12"/>
      <name val="Verdana Pro Cond"/>
      <family val="2"/>
    </font>
    <font>
      <u/>
      <sz val="12"/>
      <color indexed="12"/>
      <name val="Verdana Pro Cond"/>
      <family val="2"/>
    </font>
    <font>
      <sz val="11"/>
      <name val="Verdana Pro Cond"/>
      <family val="2"/>
    </font>
    <font>
      <b/>
      <u/>
      <sz val="12"/>
      <name val="Verdana Pro Cond"/>
      <family val="2"/>
    </font>
    <font>
      <b/>
      <sz val="11"/>
      <name val="Verdana Pro Cond"/>
      <family val="2"/>
    </font>
    <font>
      <sz val="11"/>
      <color rgb="FF0000FF"/>
      <name val="Verdana Pro Cond"/>
      <family val="2"/>
    </font>
    <font>
      <b/>
      <sz val="11"/>
      <color rgb="FF0000FF"/>
      <name val="Verdana Pro Cond"/>
      <family val="2"/>
    </font>
    <font>
      <i/>
      <sz val="11"/>
      <name val="Verdana Pro Cond"/>
      <family val="2"/>
    </font>
    <font>
      <u/>
      <sz val="11"/>
      <color indexed="12"/>
      <name val="Verdana Pro Cond"/>
      <family val="2"/>
    </font>
    <font>
      <vertAlign val="superscript"/>
      <sz val="11"/>
      <name val="Verdana Pro Cond"/>
      <family val="2"/>
    </font>
    <font>
      <b/>
      <u/>
      <sz val="11"/>
      <name val="Verdana Pro Cond"/>
      <family val="2"/>
    </font>
    <font>
      <u/>
      <sz val="12"/>
      <name val="Verdana Pro Cond"/>
      <family val="2"/>
    </font>
    <font>
      <u/>
      <sz val="10"/>
      <color indexed="12"/>
      <name val="Verdana Pro Cond"/>
      <family val="2"/>
    </font>
    <font>
      <sz val="12"/>
      <color theme="1"/>
      <name val="Verdana Pro Cond"/>
      <family val="2"/>
    </font>
    <font>
      <b/>
      <i/>
      <u/>
      <sz val="12"/>
      <name val="Verdana Pro Cond"/>
      <family val="2"/>
    </font>
    <font>
      <sz val="12"/>
      <color indexed="8"/>
      <name val="Verdana Pro Cond"/>
      <family val="2"/>
    </font>
    <font>
      <b/>
      <sz val="9"/>
      <name val="Verdana Pro Cond"/>
      <family val="2"/>
    </font>
    <font>
      <sz val="9"/>
      <name val="Verdana Pro Cond"/>
      <family val="2"/>
    </font>
    <font>
      <b/>
      <sz val="8"/>
      <name val="Verdana Pro Cond"/>
      <family val="2"/>
    </font>
    <font>
      <b/>
      <sz val="6"/>
      <name val="Verdana Pro Cond"/>
      <family val="2"/>
    </font>
    <font>
      <sz val="8"/>
      <name val="Verdana Pro Cond"/>
      <family val="2"/>
    </font>
    <font>
      <sz val="11"/>
      <color indexed="8"/>
      <name val="Verdana Pro Cond"/>
      <family val="2"/>
    </font>
    <font>
      <b/>
      <sz val="10.5"/>
      <name val="Verdana Pro Cond"/>
      <family val="2"/>
    </font>
    <font>
      <sz val="10"/>
      <color indexed="12"/>
      <name val="Verdana Pro Cond"/>
      <family val="2"/>
    </font>
    <font>
      <sz val="10"/>
      <color indexed="8"/>
      <name val="Verdana Pro Cond"/>
      <family val="2"/>
    </font>
  </fonts>
  <fills count="8">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E1FFF9"/>
        <bgColor indexed="64"/>
      </patternFill>
    </fill>
    <fill>
      <patternFill patternType="solid">
        <fgColor theme="9" tint="0.59996337778862885"/>
        <bgColor indexed="64"/>
      </patternFill>
    </fill>
    <fill>
      <patternFill patternType="gray0625"/>
    </fill>
    <fill>
      <patternFill patternType="solid">
        <fgColor rgb="FFFFFF00"/>
        <bgColor indexed="64"/>
      </patternFill>
    </fill>
  </fills>
  <borders count="103">
    <border>
      <left/>
      <right/>
      <top/>
      <bottom/>
      <diagonal/>
    </border>
    <border>
      <left/>
      <right/>
      <top style="thin">
        <color indexed="8"/>
      </top>
      <bottom/>
      <diagonal/>
    </border>
    <border>
      <left style="thin">
        <color indexed="8"/>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8"/>
      </left>
      <right style="thin">
        <color indexed="8"/>
      </right>
      <top/>
      <bottom style="thin">
        <color indexed="8"/>
      </bottom>
      <diagonal/>
    </border>
    <border>
      <left style="thin">
        <color indexed="8"/>
      </left>
      <right/>
      <top style="thin">
        <color indexed="8"/>
      </top>
      <bottom/>
      <diagonal/>
    </border>
    <border>
      <left/>
      <right/>
      <top/>
      <bottom style="thin">
        <color indexed="64"/>
      </bottom>
      <diagonal/>
    </border>
    <border>
      <left style="thin">
        <color indexed="8"/>
      </left>
      <right/>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medium">
        <color indexed="64"/>
      </bottom>
      <diagonal/>
    </border>
    <border>
      <left style="thin">
        <color indexed="8"/>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8"/>
      </right>
      <top/>
      <bottom/>
      <diagonal/>
    </border>
    <border>
      <left style="thin">
        <color indexed="64"/>
      </left>
      <right style="medium">
        <color indexed="64"/>
      </right>
      <top/>
      <bottom/>
      <diagonal/>
    </border>
    <border>
      <left style="medium">
        <color indexed="64"/>
      </left>
      <right/>
      <top/>
      <bottom/>
      <diagonal/>
    </border>
    <border>
      <left style="medium">
        <color indexed="64"/>
      </left>
      <right style="thin">
        <color indexed="8"/>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8"/>
      </bottom>
      <diagonal/>
    </border>
    <border>
      <left style="thin">
        <color indexed="8"/>
      </left>
      <right style="medium">
        <color indexed="64"/>
      </right>
      <top/>
      <bottom style="thin">
        <color indexed="8"/>
      </bottom>
      <diagonal/>
    </border>
    <border>
      <left style="medium">
        <color indexed="64"/>
      </left>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thin">
        <color indexed="64"/>
      </left>
      <right style="medium">
        <color indexed="64"/>
      </right>
      <top style="thin">
        <color indexed="64"/>
      </top>
      <bottom style="thin">
        <color indexed="64"/>
      </bottom>
      <diagonal/>
    </border>
    <border>
      <left style="medium">
        <color indexed="64"/>
      </left>
      <right/>
      <top style="thin">
        <color indexed="8"/>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8"/>
      </left>
      <right style="thin">
        <color indexed="8"/>
      </right>
      <top style="thin">
        <color indexed="8"/>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8"/>
      </right>
      <top style="medium">
        <color indexed="64"/>
      </top>
      <bottom style="thin">
        <color indexed="8"/>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auto="1"/>
      </left>
      <right style="thin">
        <color indexed="64"/>
      </right>
      <top style="medium">
        <color indexed="64"/>
      </top>
      <bottom style="thin">
        <color auto="1"/>
      </bottom>
      <diagonal/>
    </border>
    <border>
      <left style="thin">
        <color indexed="8"/>
      </left>
      <right/>
      <top style="medium">
        <color indexed="64"/>
      </top>
      <bottom style="thin">
        <color auto="1"/>
      </bottom>
      <diagonal/>
    </border>
    <border>
      <left style="thin">
        <color indexed="8"/>
      </left>
      <right style="thin">
        <color indexed="8"/>
      </right>
      <top style="medium">
        <color indexed="64"/>
      </top>
      <bottom style="thin">
        <color auto="1"/>
      </bottom>
      <diagonal/>
    </border>
    <border>
      <left/>
      <right/>
      <top style="medium">
        <color indexed="64"/>
      </top>
      <bottom style="thin">
        <color auto="1"/>
      </bottom>
      <diagonal/>
    </border>
    <border>
      <left style="thin">
        <color auto="1"/>
      </left>
      <right style="thin">
        <color indexed="64"/>
      </right>
      <top style="thin">
        <color auto="1"/>
      </top>
      <bottom style="thin">
        <color auto="1"/>
      </bottom>
      <diagonal/>
    </border>
    <border>
      <left style="thin">
        <color indexed="8"/>
      </left>
      <right/>
      <top style="thin">
        <color auto="1"/>
      </top>
      <bottom style="thin">
        <color auto="1"/>
      </bottom>
      <diagonal/>
    </border>
    <border>
      <left style="thin">
        <color indexed="8"/>
      </left>
      <right style="thin">
        <color indexed="8"/>
      </right>
      <top style="thin">
        <color auto="1"/>
      </top>
      <bottom style="thin">
        <color auto="1"/>
      </bottom>
      <diagonal/>
    </border>
    <border>
      <left/>
      <right/>
      <top style="thin">
        <color auto="1"/>
      </top>
      <bottom style="thin">
        <color auto="1"/>
      </bottom>
      <diagonal/>
    </border>
    <border>
      <left style="thin">
        <color auto="1"/>
      </left>
      <right style="thin">
        <color indexed="64"/>
      </right>
      <top style="thin">
        <color auto="1"/>
      </top>
      <bottom style="thin">
        <color indexed="8"/>
      </bottom>
      <diagonal/>
    </border>
    <border>
      <left style="thin">
        <color indexed="8"/>
      </left>
      <right/>
      <top style="thin">
        <color auto="1"/>
      </top>
      <bottom style="thin">
        <color indexed="8"/>
      </bottom>
      <diagonal/>
    </border>
    <border>
      <left style="thin">
        <color indexed="8"/>
      </left>
      <right style="thin">
        <color indexed="8"/>
      </right>
      <top style="thin">
        <color auto="1"/>
      </top>
      <bottom style="thin">
        <color indexed="8"/>
      </bottom>
      <diagonal/>
    </border>
    <border>
      <left/>
      <right/>
      <top style="thin">
        <color auto="1"/>
      </top>
      <bottom style="thin">
        <color indexed="8"/>
      </bottom>
      <diagonal/>
    </border>
    <border>
      <left style="thin">
        <color indexed="64"/>
      </left>
      <right style="medium">
        <color indexed="64"/>
      </right>
      <top style="thin">
        <color indexed="64"/>
      </top>
      <bottom style="thin">
        <color indexed="8"/>
      </bottom>
      <diagonal/>
    </border>
    <border>
      <left style="thin">
        <color indexed="64"/>
      </left>
      <right style="thin">
        <color indexed="64"/>
      </right>
      <top style="thin">
        <color indexed="64"/>
      </top>
      <bottom style="thin">
        <color indexed="8"/>
      </bottom>
      <diagonal/>
    </border>
    <border>
      <left style="thin">
        <color indexed="64"/>
      </left>
      <right style="medium">
        <color indexed="64"/>
      </right>
      <top/>
      <bottom style="thin">
        <color indexed="64"/>
      </bottom>
      <diagonal/>
    </border>
    <border>
      <left style="thin">
        <color indexed="64"/>
      </left>
      <right/>
      <top style="thin">
        <color indexed="8"/>
      </top>
      <bottom style="thin">
        <color indexed="8"/>
      </bottom>
      <diagonal/>
    </border>
    <border>
      <left style="thin">
        <color indexed="64"/>
      </left>
      <right/>
      <top style="medium">
        <color indexed="64"/>
      </top>
      <bottom style="thin">
        <color indexed="8"/>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8"/>
      </left>
      <right style="thin">
        <color indexed="8"/>
      </right>
      <top style="medium">
        <color indexed="64"/>
      </top>
      <bottom style="thin">
        <color indexed="8"/>
      </bottom>
      <diagonal/>
    </border>
    <border>
      <left style="thin">
        <color indexed="8"/>
      </left>
      <right style="thin">
        <color indexed="8"/>
      </right>
      <top/>
      <bottom style="thin">
        <color auto="1"/>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diagonal/>
    </border>
    <border>
      <left style="thin">
        <color auto="1"/>
      </left>
      <right style="thin">
        <color indexed="64"/>
      </right>
      <top style="thin">
        <color auto="1"/>
      </top>
      <bottom/>
      <diagonal/>
    </border>
    <border>
      <left style="thin">
        <color indexed="8"/>
      </left>
      <right/>
      <top style="thin">
        <color auto="1"/>
      </top>
      <bottom/>
      <diagonal/>
    </border>
    <border>
      <left style="thin">
        <color indexed="8"/>
      </left>
      <right style="thin">
        <color indexed="8"/>
      </right>
      <top style="thin">
        <color auto="1"/>
      </top>
      <bottom/>
      <diagonal/>
    </border>
    <border>
      <left/>
      <right/>
      <top style="thin">
        <color auto="1"/>
      </top>
      <bottom/>
      <diagonal/>
    </border>
    <border>
      <left style="thin">
        <color indexed="8"/>
      </left>
      <right style="thin">
        <color indexed="8"/>
      </right>
      <top/>
      <bottom/>
      <diagonal/>
    </border>
    <border>
      <left style="thin">
        <color auto="1"/>
      </left>
      <right style="thin">
        <color indexed="64"/>
      </right>
      <top/>
      <bottom style="thin">
        <color auto="1"/>
      </bottom>
      <diagonal/>
    </border>
    <border>
      <left style="thin">
        <color indexed="8"/>
      </left>
      <right/>
      <top/>
      <bottom style="thin">
        <color auto="1"/>
      </bottom>
      <diagonal/>
    </border>
    <border>
      <left style="thin">
        <color indexed="8"/>
      </left>
      <right style="thin">
        <color indexed="8"/>
      </right>
      <top/>
      <bottom style="thin">
        <color auto="1"/>
      </bottom>
      <diagonal/>
    </border>
    <border>
      <left/>
      <right/>
      <top/>
      <bottom style="thin">
        <color auto="1"/>
      </bottom>
      <diagonal/>
    </border>
  </borders>
  <cellStyleXfs count="6">
    <xf numFmtId="0" fontId="0" fillId="0" borderId="0"/>
    <xf numFmtId="0" fontId="4" fillId="0" borderId="0" applyNumberFormat="0" applyFill="0" applyBorder="0" applyAlignment="0" applyProtection="0">
      <alignment vertical="top"/>
      <protection locked="0"/>
    </xf>
    <xf numFmtId="0" fontId="1" fillId="0" borderId="0"/>
    <xf numFmtId="164" fontId="5" fillId="0" borderId="0"/>
    <xf numFmtId="166" fontId="7" fillId="0" borderId="0"/>
    <xf numFmtId="164" fontId="2" fillId="0" borderId="0"/>
  </cellStyleXfs>
  <cellXfs count="633">
    <xf numFmtId="0" fontId="0" fillId="0" borderId="0" xfId="0"/>
    <xf numFmtId="0" fontId="9" fillId="0" borderId="0" xfId="0" applyFont="1" applyProtection="1">
      <protection hidden="1"/>
    </xf>
    <xf numFmtId="0" fontId="9" fillId="0" borderId="0" xfId="2" applyFont="1" applyProtection="1">
      <protection hidden="1"/>
    </xf>
    <xf numFmtId="0" fontId="9" fillId="0" borderId="0" xfId="0" applyFont="1"/>
    <xf numFmtId="0" fontId="9" fillId="0" borderId="0" xfId="2" applyFont="1"/>
    <xf numFmtId="0" fontId="9" fillId="0" borderId="0" xfId="0" quotePrefix="1" applyFont="1" applyAlignment="1">
      <alignment horizontal="right"/>
    </xf>
    <xf numFmtId="168" fontId="9" fillId="0" borderId="0" xfId="0" quotePrefix="1" applyNumberFormat="1" applyFont="1"/>
    <xf numFmtId="0" fontId="9" fillId="0" borderId="0" xfId="0" applyFont="1" applyAlignment="1">
      <alignment horizontal="right"/>
    </xf>
    <xf numFmtId="0" fontId="9" fillId="0" borderId="0" xfId="0" applyFont="1" applyAlignment="1" applyProtection="1">
      <alignment horizontal="centerContinuous"/>
      <protection hidden="1"/>
    </xf>
    <xf numFmtId="0" fontId="9" fillId="0" borderId="0" xfId="0" applyFont="1" applyAlignment="1" applyProtection="1">
      <alignment horizontal="left"/>
      <protection hidden="1"/>
    </xf>
    <xf numFmtId="49" fontId="9" fillId="0" borderId="0" xfId="0" applyNumberFormat="1" applyFont="1"/>
    <xf numFmtId="0" fontId="10" fillId="0" borderId="0" xfId="0" applyFont="1"/>
    <xf numFmtId="0" fontId="9" fillId="4" borderId="0" xfId="0" applyFont="1" applyFill="1"/>
    <xf numFmtId="0" fontId="9" fillId="4" borderId="0" xfId="0" quotePrefix="1" applyFont="1" applyFill="1"/>
    <xf numFmtId="0" fontId="11" fillId="0" borderId="0" xfId="0" applyFont="1"/>
    <xf numFmtId="0" fontId="9" fillId="0" borderId="0" xfId="0" quotePrefix="1" applyFont="1" applyAlignment="1">
      <alignment horizontal="left"/>
    </xf>
    <xf numFmtId="0" fontId="13" fillId="0" borderId="0" xfId="0" quotePrefix="1" applyFont="1" applyAlignment="1">
      <alignment horizontal="left" wrapText="1"/>
    </xf>
    <xf numFmtId="0" fontId="13" fillId="0" borderId="0" xfId="0" quotePrefix="1" applyFont="1" applyAlignment="1">
      <alignment horizontal="justify" wrapText="1"/>
    </xf>
    <xf numFmtId="0" fontId="9" fillId="0" borderId="0" xfId="0" applyFont="1" applyAlignment="1">
      <alignment wrapText="1"/>
    </xf>
    <xf numFmtId="0" fontId="13" fillId="0" borderId="0" xfId="0" applyFont="1" applyAlignment="1">
      <alignment horizontal="justify" wrapText="1"/>
    </xf>
    <xf numFmtId="0" fontId="9" fillId="0" borderId="0" xfId="0" applyFont="1" applyAlignment="1">
      <alignment horizontal="justify" wrapText="1"/>
    </xf>
    <xf numFmtId="164" fontId="17" fillId="0" borderId="0" xfId="3" applyFont="1" applyAlignment="1">
      <alignment horizontal="justify" wrapText="1"/>
    </xf>
    <xf numFmtId="0" fontId="9" fillId="0" borderId="0" xfId="0" applyFont="1" applyAlignment="1">
      <alignment horizontal="left" wrapText="1" indent="3"/>
    </xf>
    <xf numFmtId="0" fontId="17" fillId="0" borderId="0" xfId="3" applyNumberFormat="1" applyFont="1"/>
    <xf numFmtId="0" fontId="19" fillId="0" borderId="0" xfId="3" quotePrefix="1" applyNumberFormat="1" applyFont="1" applyAlignment="1" applyProtection="1">
      <alignment horizontal="center"/>
      <protection hidden="1"/>
    </xf>
    <xf numFmtId="0" fontId="19" fillId="0" borderId="0" xfId="3" applyNumberFormat="1" applyFont="1" applyAlignment="1" applyProtection="1">
      <alignment horizontal="center"/>
      <protection hidden="1"/>
    </xf>
    <xf numFmtId="0" fontId="19" fillId="0" borderId="0" xfId="3" applyNumberFormat="1" applyFont="1" applyAlignment="1" applyProtection="1">
      <alignment horizontal="left"/>
      <protection hidden="1"/>
    </xf>
    <xf numFmtId="49" fontId="17" fillId="0" borderId="0" xfId="3" applyNumberFormat="1" applyFont="1" applyAlignment="1">
      <alignment horizontal="center"/>
    </xf>
    <xf numFmtId="0" fontId="19" fillId="0" borderId="0" xfId="3" applyNumberFormat="1" applyFont="1" applyAlignment="1">
      <alignment wrapText="1"/>
    </xf>
    <xf numFmtId="0" fontId="17" fillId="0" borderId="0" xfId="3" applyNumberFormat="1" applyFont="1" applyAlignment="1">
      <alignment wrapText="1"/>
    </xf>
    <xf numFmtId="164" fontId="19" fillId="0" borderId="0" xfId="3" quotePrefix="1" applyFont="1" applyAlignment="1">
      <alignment horizontal="left"/>
    </xf>
    <xf numFmtId="0" fontId="17" fillId="0" borderId="0" xfId="0" quotePrefix="1" applyFont="1" applyAlignment="1">
      <alignment horizontal="left" wrapText="1"/>
    </xf>
    <xf numFmtId="164" fontId="17" fillId="0" borderId="0" xfId="3" applyFont="1"/>
    <xf numFmtId="164" fontId="17" fillId="0" borderId="0" xfId="3" applyFont="1" applyAlignment="1">
      <alignment horizontal="right"/>
    </xf>
    <xf numFmtId="164" fontId="17" fillId="0" borderId="0" xfId="3" quotePrefix="1" applyFont="1" applyAlignment="1">
      <alignment horizontal="right"/>
    </xf>
    <xf numFmtId="0" fontId="17" fillId="0" borderId="0" xfId="0" applyFont="1" applyAlignment="1">
      <alignment wrapText="1"/>
    </xf>
    <xf numFmtId="0" fontId="17" fillId="0" borderId="0" xfId="0" quotePrefix="1" applyFont="1" applyAlignment="1">
      <alignment horizontal="justify" wrapText="1"/>
    </xf>
    <xf numFmtId="0" fontId="17" fillId="0" borderId="0" xfId="0" applyFont="1" applyAlignment="1">
      <alignment horizontal="justify" wrapText="1"/>
    </xf>
    <xf numFmtId="164" fontId="19" fillId="0" borderId="0" xfId="3" applyFont="1" applyAlignment="1">
      <alignment horizontal="left" indent="3"/>
    </xf>
    <xf numFmtId="164" fontId="17" fillId="0" borderId="0" xfId="3" applyFont="1" applyAlignment="1">
      <alignment horizontal="left" indent="6"/>
    </xf>
    <xf numFmtId="0" fontId="17" fillId="0" borderId="0" xfId="0" applyFont="1" applyAlignment="1">
      <alignment horizontal="left" wrapText="1" indent="3"/>
    </xf>
    <xf numFmtId="164" fontId="17" fillId="0" borderId="0" xfId="3" quotePrefix="1" applyFont="1" applyAlignment="1">
      <alignment horizontal="left" indent="3"/>
    </xf>
    <xf numFmtId="164" fontId="17" fillId="0" borderId="0" xfId="3" applyFont="1" applyAlignment="1">
      <alignment horizontal="left" indent="3"/>
    </xf>
    <xf numFmtId="164" fontId="17" fillId="0" borderId="0" xfId="3" quotePrefix="1" applyFont="1"/>
    <xf numFmtId="164" fontId="17" fillId="0" borderId="0" xfId="3" applyFont="1" applyAlignment="1">
      <alignment wrapText="1"/>
    </xf>
    <xf numFmtId="164" fontId="17" fillId="0" borderId="0" xfId="3" quotePrefix="1" applyFont="1" applyAlignment="1">
      <alignment horizontal="left" indent="6"/>
    </xf>
    <xf numFmtId="0" fontId="13" fillId="0" borderId="0" xfId="5" applyNumberFormat="1" applyFont="1"/>
    <xf numFmtId="0" fontId="12" fillId="0" borderId="0" xfId="5" quotePrefix="1" applyNumberFormat="1" applyFont="1" applyAlignment="1" applyProtection="1">
      <alignment horizontal="center"/>
      <protection hidden="1"/>
    </xf>
    <xf numFmtId="0" fontId="12" fillId="0" borderId="0" xfId="5" applyNumberFormat="1" applyFont="1" applyAlignment="1" applyProtection="1">
      <alignment horizontal="center"/>
      <protection hidden="1"/>
    </xf>
    <xf numFmtId="0" fontId="12" fillId="0" borderId="0" xfId="0" applyFont="1" applyAlignment="1">
      <alignment horizontal="left"/>
    </xf>
    <xf numFmtId="0" fontId="13" fillId="0" borderId="0" xfId="5" applyNumberFormat="1" applyFont="1" applyAlignment="1">
      <alignment wrapText="1"/>
    </xf>
    <xf numFmtId="0" fontId="12" fillId="0" borderId="0" xfId="0" applyFont="1"/>
    <xf numFmtId="164" fontId="12" fillId="0" borderId="0" xfId="5" applyFont="1"/>
    <xf numFmtId="0" fontId="13" fillId="0" borderId="0" xfId="0" applyFont="1" applyAlignment="1">
      <alignment vertical="center"/>
    </xf>
    <xf numFmtId="0" fontId="13" fillId="0" borderId="0" xfId="0" applyFont="1"/>
    <xf numFmtId="164" fontId="28" fillId="0" borderId="0" xfId="5" applyFont="1" applyAlignment="1">
      <alignment horizontal="right"/>
    </xf>
    <xf numFmtId="164" fontId="13" fillId="0" borderId="0" xfId="5" applyFont="1"/>
    <xf numFmtId="164" fontId="13" fillId="0" borderId="0" xfId="5" quotePrefix="1" applyFont="1" applyAlignment="1">
      <alignment horizontal="right"/>
    </xf>
    <xf numFmtId="164" fontId="17" fillId="0" borderId="0" xfId="5" applyFont="1" applyAlignment="1">
      <alignment horizontal="justify" wrapText="1"/>
    </xf>
    <xf numFmtId="0" fontId="13" fillId="0" borderId="0" xfId="5" applyNumberFormat="1" applyFont="1" applyAlignment="1">
      <alignment horizontal="center"/>
    </xf>
    <xf numFmtId="0" fontId="13" fillId="0" borderId="0" xfId="0" applyFont="1" applyAlignment="1">
      <alignment horizontal="left"/>
    </xf>
    <xf numFmtId="164" fontId="13" fillId="0" borderId="0" xfId="5" applyFont="1" applyAlignment="1">
      <alignment horizontal="left" indent="6"/>
    </xf>
    <xf numFmtId="164" fontId="12" fillId="0" borderId="0" xfId="5" applyFont="1" applyAlignment="1">
      <alignment horizontal="left" indent="3"/>
    </xf>
    <xf numFmtId="0" fontId="13" fillId="0" borderId="0" xfId="0" applyFont="1" applyAlignment="1">
      <alignment horizontal="center"/>
    </xf>
    <xf numFmtId="0" fontId="13" fillId="0" borderId="0" xfId="0" applyFont="1" applyAlignment="1">
      <alignment vertical="top"/>
    </xf>
    <xf numFmtId="0" fontId="12" fillId="0" borderId="0" xfId="0" applyFont="1" applyAlignment="1">
      <alignment vertical="center"/>
    </xf>
    <xf numFmtId="164" fontId="13" fillId="0" borderId="0" xfId="5" quotePrefix="1" applyFont="1" applyAlignment="1">
      <alignment horizontal="left" indent="3"/>
    </xf>
    <xf numFmtId="164" fontId="13" fillId="0" borderId="0" xfId="5" applyFont="1" applyAlignment="1">
      <alignment horizontal="left" indent="3"/>
    </xf>
    <xf numFmtId="0" fontId="13" fillId="0" borderId="0" xfId="0" applyFont="1" applyAlignment="1">
      <alignment horizontal="right"/>
    </xf>
    <xf numFmtId="164" fontId="13" fillId="0" borderId="0" xfId="5" quotePrefix="1" applyFont="1"/>
    <xf numFmtId="164" fontId="13" fillId="0" borderId="0" xfId="5" applyFont="1" applyAlignment="1">
      <alignment wrapText="1"/>
    </xf>
    <xf numFmtId="0" fontId="13" fillId="0" borderId="0" xfId="0" applyFont="1" applyAlignment="1">
      <alignment horizontal="left" vertical="top"/>
    </xf>
    <xf numFmtId="0" fontId="13" fillId="0" borderId="0" xfId="0" applyFont="1" applyAlignment="1">
      <alignment horizontal="left" vertical="top" wrapText="1"/>
    </xf>
    <xf numFmtId="0" fontId="12" fillId="0" borderId="0" xfId="5" applyNumberFormat="1" applyFont="1"/>
    <xf numFmtId="49" fontId="13" fillId="0" borderId="0" xfId="5" applyNumberFormat="1" applyFont="1" applyAlignment="1" applyProtection="1">
      <alignment horizontal="center"/>
      <protection hidden="1"/>
    </xf>
    <xf numFmtId="49" fontId="12" fillId="0" borderId="0" xfId="5" applyNumberFormat="1" applyFont="1" applyAlignment="1" applyProtection="1">
      <alignment horizontal="center"/>
      <protection hidden="1"/>
    </xf>
    <xf numFmtId="164" fontId="13" fillId="0" borderId="0" xfId="5" quotePrefix="1" applyFont="1" applyAlignment="1">
      <alignment horizontal="left" indent="12"/>
    </xf>
    <xf numFmtId="0" fontId="30" fillId="0" borderId="0" xfId="0" quotePrefix="1" applyFont="1" applyAlignment="1">
      <alignment horizontal="left" wrapText="1"/>
    </xf>
    <xf numFmtId="0" fontId="13" fillId="0" borderId="0" xfId="5" applyNumberFormat="1" applyFont="1" applyProtection="1">
      <protection hidden="1"/>
    </xf>
    <xf numFmtId="49" fontId="13" fillId="0" borderId="0" xfId="5" applyNumberFormat="1" applyFont="1" applyAlignment="1">
      <alignment horizontal="center"/>
    </xf>
    <xf numFmtId="0" fontId="13" fillId="0" borderId="0" xfId="5" applyNumberFormat="1" applyFont="1" applyAlignment="1">
      <alignment horizontal="right"/>
    </xf>
    <xf numFmtId="0" fontId="19" fillId="0" borderId="0" xfId="5" applyNumberFormat="1" applyFont="1" applyAlignment="1" applyProtection="1">
      <alignment horizontal="left" vertical="center" wrapText="1" indent="1"/>
      <protection hidden="1"/>
    </xf>
    <xf numFmtId="164" fontId="13" fillId="0" borderId="0" xfId="5" applyFont="1" applyAlignment="1">
      <alignment vertical="center" wrapText="1"/>
    </xf>
    <xf numFmtId="0" fontId="19" fillId="0" borderId="0" xfId="5" applyNumberFormat="1" applyFont="1" applyAlignment="1" applyProtection="1">
      <alignment horizontal="left" vertical="top" wrapText="1" indent="1"/>
      <protection hidden="1"/>
    </xf>
    <xf numFmtId="164" fontId="12" fillId="0" borderId="0" xfId="5" applyFont="1" applyAlignment="1" applyProtection="1">
      <alignment horizontal="left"/>
      <protection hidden="1"/>
    </xf>
    <xf numFmtId="164" fontId="12" fillId="0" borderId="0" xfId="5" applyFont="1" applyAlignment="1" applyProtection="1">
      <alignment horizontal="center"/>
      <protection hidden="1"/>
    </xf>
    <xf numFmtId="164" fontId="12" fillId="0" borderId="0" xfId="5" applyFont="1" applyAlignment="1" applyProtection="1">
      <alignment horizontal="centerContinuous"/>
      <protection hidden="1"/>
    </xf>
    <xf numFmtId="164" fontId="12" fillId="0" borderId="0" xfId="5" applyFont="1" applyProtection="1">
      <protection hidden="1"/>
    </xf>
    <xf numFmtId="164" fontId="12" fillId="0" borderId="0" xfId="5" quotePrefix="1" applyFont="1" applyAlignment="1" applyProtection="1">
      <alignment horizontal="left"/>
      <protection hidden="1"/>
    </xf>
    <xf numFmtId="164" fontId="12" fillId="0" borderId="0" xfId="5" quotePrefix="1" applyFont="1" applyAlignment="1" applyProtection="1">
      <alignment horizontal="right"/>
      <protection hidden="1"/>
    </xf>
    <xf numFmtId="0" fontId="31" fillId="0" borderId="0" xfId="0" applyFont="1"/>
    <xf numFmtId="0" fontId="12" fillId="0" borderId="0" xfId="0" quotePrefix="1" applyFont="1" applyAlignment="1">
      <alignment horizontal="left"/>
    </xf>
    <xf numFmtId="0" fontId="19" fillId="0" borderId="0" xfId="0" quotePrefix="1" applyFont="1" applyAlignment="1">
      <alignment horizontal="centerContinuous"/>
    </xf>
    <xf numFmtId="0" fontId="19" fillId="0" borderId="0" xfId="0" applyFont="1"/>
    <xf numFmtId="0" fontId="32" fillId="0" borderId="0" xfId="0" applyFont="1"/>
    <xf numFmtId="0" fontId="17" fillId="0" borderId="0" xfId="0" quotePrefix="1" applyFont="1" applyAlignment="1">
      <alignment horizontal="left"/>
    </xf>
    <xf numFmtId="0" fontId="19" fillId="0" borderId="0" xfId="0" quotePrefix="1" applyFont="1"/>
    <xf numFmtId="0" fontId="17" fillId="0" borderId="0" xfId="0" applyFont="1" applyAlignment="1">
      <alignment horizontal="left"/>
    </xf>
    <xf numFmtId="0" fontId="27" fillId="0" borderId="0" xfId="1" applyFont="1" applyAlignment="1" applyProtection="1"/>
    <xf numFmtId="0" fontId="31" fillId="0" borderId="0" xfId="0" applyFont="1" applyAlignment="1">
      <alignment vertical="center"/>
    </xf>
    <xf numFmtId="0" fontId="18" fillId="0" borderId="0" xfId="0" applyFont="1"/>
    <xf numFmtId="0" fontId="19" fillId="0" borderId="0" xfId="0" quotePrefix="1" applyFont="1" applyAlignment="1">
      <alignment vertical="center"/>
    </xf>
    <xf numFmtId="0" fontId="19" fillId="0" borderId="0" xfId="0" applyFont="1" applyAlignment="1">
      <alignment horizontal="right"/>
    </xf>
    <xf numFmtId="0" fontId="12" fillId="0" borderId="0" xfId="0" applyFont="1" applyAlignment="1">
      <alignment horizontal="right"/>
    </xf>
    <xf numFmtId="0" fontId="17" fillId="0" borderId="0" xfId="0" applyFont="1"/>
    <xf numFmtId="0" fontId="33" fillId="0" borderId="0" xfId="0" applyFont="1" applyAlignment="1">
      <alignment horizontal="left" wrapText="1"/>
    </xf>
    <xf numFmtId="0" fontId="19" fillId="0" borderId="0" xfId="0" quotePrefix="1" applyFont="1" applyAlignment="1">
      <alignment wrapText="1"/>
    </xf>
    <xf numFmtId="0" fontId="11" fillId="0" borderId="0" xfId="0" applyFont="1" applyAlignment="1">
      <alignment horizontal="center"/>
    </xf>
    <xf numFmtId="0" fontId="14" fillId="0" borderId="0" xfId="0" applyFont="1"/>
    <xf numFmtId="0" fontId="11" fillId="0" borderId="0" xfId="0" applyFont="1" applyAlignment="1">
      <alignment horizontal="centerContinuous"/>
    </xf>
    <xf numFmtId="0" fontId="31" fillId="0" borderId="0" xfId="0" applyFont="1" applyAlignment="1">
      <alignment horizontal="centerContinuous"/>
    </xf>
    <xf numFmtId="0" fontId="34" fillId="0" borderId="0" xfId="0" applyFont="1" applyAlignment="1">
      <alignment horizontal="left" wrapText="1"/>
    </xf>
    <xf numFmtId="0" fontId="34" fillId="0" borderId="0" xfId="0" applyFont="1" applyAlignment="1">
      <alignment wrapText="1"/>
    </xf>
    <xf numFmtId="0" fontId="33" fillId="0" borderId="0" xfId="0" applyFont="1" applyAlignment="1">
      <alignment horizontal="center"/>
    </xf>
    <xf numFmtId="0" fontId="19" fillId="4" borderId="50" xfId="0" applyFont="1" applyFill="1" applyBorder="1" applyAlignment="1">
      <alignment horizontal="centerContinuous"/>
    </xf>
    <xf numFmtId="0" fontId="19" fillId="4" borderId="51" xfId="0" applyFont="1" applyFill="1" applyBorder="1" applyAlignment="1">
      <alignment horizontal="centerContinuous"/>
    </xf>
    <xf numFmtId="0" fontId="19" fillId="4" borderId="52" xfId="0" applyFont="1" applyFill="1" applyBorder="1" applyAlignment="1">
      <alignment horizontal="centerContinuous"/>
    </xf>
    <xf numFmtId="0" fontId="35" fillId="4" borderId="19" xfId="0" applyFont="1" applyFill="1" applyBorder="1" applyAlignment="1">
      <alignment horizontal="centerContinuous"/>
    </xf>
    <xf numFmtId="0" fontId="9" fillId="4" borderId="19" xfId="0" applyFont="1" applyFill="1" applyBorder="1" applyAlignment="1">
      <alignment horizontal="centerContinuous"/>
    </xf>
    <xf numFmtId="0" fontId="9" fillId="4" borderId="20" xfId="0" applyFont="1" applyFill="1" applyBorder="1" applyAlignment="1">
      <alignment horizontal="centerContinuous"/>
    </xf>
    <xf numFmtId="0" fontId="19" fillId="0" borderId="4" xfId="0" applyFont="1" applyBorder="1"/>
    <xf numFmtId="0" fontId="11" fillId="0" borderId="4" xfId="0" applyFont="1" applyBorder="1" applyAlignment="1">
      <alignment horizontal="centerContinuous"/>
    </xf>
    <xf numFmtId="0" fontId="9" fillId="0" borderId="82" xfId="0" applyFont="1" applyBorder="1"/>
    <xf numFmtId="0" fontId="11" fillId="0" borderId="24" xfId="0" applyFont="1" applyBorder="1" applyAlignment="1">
      <alignment vertical="center"/>
    </xf>
    <xf numFmtId="0" fontId="9" fillId="4" borderId="21" xfId="0" applyFont="1" applyFill="1" applyBorder="1"/>
    <xf numFmtId="0" fontId="9" fillId="4" borderId="8" xfId="0" applyFont="1" applyFill="1" applyBorder="1"/>
    <xf numFmtId="0" fontId="9" fillId="4" borderId="22" xfId="0" applyFont="1" applyFill="1" applyBorder="1"/>
    <xf numFmtId="0" fontId="11" fillId="0" borderId="5" xfId="0" applyFont="1" applyBorder="1" applyAlignment="1">
      <alignment horizontal="center" vertical="center"/>
    </xf>
    <xf numFmtId="0" fontId="11" fillId="0" borderId="82" xfId="0" applyFont="1" applyBorder="1" applyAlignment="1">
      <alignment vertical="center"/>
    </xf>
    <xf numFmtId="0" fontId="11" fillId="0" borderId="83" xfId="0" applyFont="1" applyBorder="1" applyAlignment="1">
      <alignment vertical="center"/>
    </xf>
    <xf numFmtId="0" fontId="11" fillId="0" borderId="84" xfId="0" applyFont="1" applyBorder="1" applyAlignment="1">
      <alignment vertical="center"/>
    </xf>
    <xf numFmtId="0" fontId="19" fillId="0" borderId="4" xfId="0" applyFont="1" applyBorder="1" applyAlignment="1">
      <alignment horizontal="center"/>
    </xf>
    <xf numFmtId="0" fontId="11" fillId="0" borderId="4" xfId="0" applyFont="1" applyBorder="1" applyAlignment="1">
      <alignment horizontal="centerContinuous" vertical="center"/>
    </xf>
    <xf numFmtId="0" fontId="11" fillId="0" borderId="5" xfId="0" applyFont="1" applyBorder="1" applyAlignment="1">
      <alignment horizontal="center"/>
    </xf>
    <xf numFmtId="0" fontId="11" fillId="0" borderId="5" xfId="0" applyFont="1" applyBorder="1" applyAlignment="1">
      <alignment horizontal="centerContinuous" vertical="center"/>
    </xf>
    <xf numFmtId="0" fontId="11" fillId="0" borderId="22" xfId="0" applyFont="1" applyBorder="1" applyAlignment="1">
      <alignment horizontal="centerContinuous" vertical="center"/>
    </xf>
    <xf numFmtId="0" fontId="32" fillId="4" borderId="86" xfId="0" applyFont="1" applyFill="1" applyBorder="1" applyAlignment="1">
      <alignment horizontal="centerContinuous"/>
    </xf>
    <xf numFmtId="0" fontId="9" fillId="4" borderId="87" xfId="0" applyFont="1" applyFill="1" applyBorder="1" applyAlignment="1">
      <alignment horizontal="centerContinuous"/>
    </xf>
    <xf numFmtId="0" fontId="35" fillId="4" borderId="4" xfId="0" applyFont="1" applyFill="1" applyBorder="1" applyAlignment="1">
      <alignment horizontal="center" wrapText="1"/>
    </xf>
    <xf numFmtId="0" fontId="11" fillId="0" borderId="24" xfId="0" applyFont="1" applyBorder="1"/>
    <xf numFmtId="0" fontId="11" fillId="0" borderId="0" xfId="0" quotePrefix="1" applyFont="1"/>
    <xf numFmtId="0" fontId="11" fillId="0" borderId="5" xfId="0" applyFont="1" applyBorder="1" applyAlignment="1">
      <alignment vertical="center"/>
    </xf>
    <xf numFmtId="0" fontId="11" fillId="0" borderId="4" xfId="0" applyFont="1" applyBorder="1" applyAlignment="1">
      <alignment vertical="center"/>
    </xf>
    <xf numFmtId="0" fontId="11" fillId="0" borderId="4" xfId="0" applyFont="1" applyBorder="1" applyAlignment="1">
      <alignment horizontal="center" wrapText="1"/>
    </xf>
    <xf numFmtId="0" fontId="11" fillId="0" borderId="3" xfId="0" applyFont="1" applyBorder="1" applyAlignment="1">
      <alignment horizontal="center"/>
    </xf>
    <xf numFmtId="0" fontId="9" fillId="0" borderId="85" xfId="0" applyFont="1" applyBorder="1"/>
    <xf numFmtId="0" fontId="32" fillId="4" borderId="21" xfId="0" applyFont="1" applyFill="1" applyBorder="1" applyAlignment="1">
      <alignment horizontal="centerContinuous"/>
    </xf>
    <xf numFmtId="0" fontId="9" fillId="4" borderId="22" xfId="0" applyFont="1" applyFill="1" applyBorder="1" applyAlignment="1">
      <alignment horizontal="centerContinuous"/>
    </xf>
    <xf numFmtId="0" fontId="35" fillId="4" borderId="23" xfId="0" applyFont="1" applyFill="1" applyBorder="1" applyAlignment="1">
      <alignment horizontal="center"/>
    </xf>
    <xf numFmtId="0" fontId="11" fillId="0" borderId="8" xfId="0" applyFont="1" applyBorder="1"/>
    <xf numFmtId="0" fontId="11" fillId="0" borderId="22" xfId="0" applyFont="1" applyBorder="1"/>
    <xf numFmtId="0" fontId="11" fillId="0" borderId="21" xfId="0" applyFont="1" applyBorder="1"/>
    <xf numFmtId="0" fontId="32" fillId="0" borderId="85" xfId="0" applyFont="1" applyBorder="1"/>
    <xf numFmtId="0" fontId="11" fillId="0" borderId="21" xfId="0" applyFont="1" applyBorder="1" applyAlignment="1">
      <alignment vertical="center"/>
    </xf>
    <xf numFmtId="0" fontId="11" fillId="0" borderId="22" xfId="0" applyFont="1" applyBorder="1" applyAlignment="1">
      <alignment vertical="center"/>
    </xf>
    <xf numFmtId="0" fontId="11" fillId="0" borderId="23" xfId="0" applyFont="1" applyBorder="1" applyAlignment="1">
      <alignment vertical="center"/>
    </xf>
    <xf numFmtId="0" fontId="12" fillId="0" borderId="17" xfId="0" applyFont="1" applyBorder="1" applyAlignment="1">
      <alignment horizontal="center"/>
    </xf>
    <xf numFmtId="0" fontId="11" fillId="0" borderId="17" xfId="0" applyFont="1" applyBorder="1" applyAlignment="1">
      <alignment horizontal="center"/>
    </xf>
    <xf numFmtId="0" fontId="19" fillId="0" borderId="17" xfId="0" applyFont="1" applyBorder="1" applyAlignment="1">
      <alignment horizontal="center"/>
    </xf>
    <xf numFmtId="0" fontId="11" fillId="0" borderId="17" xfId="0" applyFont="1" applyBorder="1" applyAlignment="1">
      <alignment horizontal="centerContinuous"/>
    </xf>
    <xf numFmtId="0" fontId="11" fillId="0" borderId="45" xfId="0" applyFont="1" applyBorder="1" applyAlignment="1" applyProtection="1">
      <alignment horizontal="center"/>
      <protection hidden="1"/>
    </xf>
    <xf numFmtId="0" fontId="9" fillId="0" borderId="25" xfId="0" applyFont="1" applyBorder="1" applyAlignment="1">
      <alignment horizontal="center"/>
    </xf>
    <xf numFmtId="0" fontId="9" fillId="0" borderId="17" xfId="0" applyFont="1" applyBorder="1" applyAlignment="1">
      <alignment horizontal="center"/>
    </xf>
    <xf numFmtId="0" fontId="32" fillId="4" borderId="17" xfId="0" applyFont="1" applyFill="1" applyBorder="1" applyAlignment="1">
      <alignment horizontal="center"/>
    </xf>
    <xf numFmtId="0" fontId="11" fillId="0" borderId="45" xfId="0" applyFont="1" applyBorder="1" applyAlignment="1">
      <alignment horizontal="center"/>
    </xf>
    <xf numFmtId="0" fontId="32" fillId="0" borderId="4" xfId="0" applyFont="1" applyBorder="1"/>
    <xf numFmtId="0" fontId="31" fillId="0" borderId="0" xfId="0" applyFont="1" applyAlignment="1">
      <alignment horizontal="center"/>
    </xf>
    <xf numFmtId="165" fontId="36" fillId="0" borderId="58" xfId="4" applyNumberFormat="1" applyFont="1" applyBorder="1" applyAlignment="1" applyProtection="1">
      <alignment horizontal="center"/>
      <protection locked="0"/>
    </xf>
    <xf numFmtId="49" fontId="17" fillId="0" borderId="59" xfId="0" applyNumberFormat="1" applyFont="1" applyBorder="1" applyAlignment="1" applyProtection="1">
      <alignment horizontal="left"/>
      <protection locked="0"/>
    </xf>
    <xf numFmtId="165" fontId="17" fillId="0" borderId="59" xfId="0" applyNumberFormat="1" applyFont="1" applyBorder="1" applyAlignment="1" applyProtection="1">
      <alignment horizontal="left"/>
      <protection locked="0"/>
    </xf>
    <xf numFmtId="0" fontId="17" fillId="0" borderId="60" xfId="0" applyFont="1" applyBorder="1" applyAlignment="1" applyProtection="1">
      <alignment horizontal="center"/>
      <protection locked="0"/>
    </xf>
    <xf numFmtId="49" fontId="17" fillId="0" borderId="61" xfId="0" applyNumberFormat="1" applyFont="1" applyBorder="1" applyAlignment="1" applyProtection="1">
      <alignment horizontal="center"/>
      <protection locked="0"/>
    </xf>
    <xf numFmtId="49" fontId="17" fillId="0" borderId="60" xfId="0" applyNumberFormat="1" applyFont="1" applyBorder="1" applyAlignment="1" applyProtection="1">
      <alignment horizontal="center"/>
      <protection locked="0"/>
    </xf>
    <xf numFmtId="49" fontId="17" fillId="0" borderId="9" xfId="0" applyNumberFormat="1" applyFont="1" applyBorder="1" applyAlignment="1" applyProtection="1">
      <alignment horizontal="center"/>
      <protection locked="0"/>
    </xf>
    <xf numFmtId="49" fontId="17" fillId="0" borderId="6" xfId="0" applyNumberFormat="1" applyFont="1" applyBorder="1" applyAlignment="1" applyProtection="1">
      <alignment horizontal="center"/>
      <protection locked="0"/>
    </xf>
    <xf numFmtId="0" fontId="9" fillId="4" borderId="9" xfId="0" applyFont="1" applyFill="1" applyBorder="1"/>
    <xf numFmtId="0" fontId="9" fillId="4" borderId="6" xfId="0" applyFont="1" applyFill="1" applyBorder="1"/>
    <xf numFmtId="0" fontId="32" fillId="0" borderId="23" xfId="0" applyFont="1" applyBorder="1"/>
    <xf numFmtId="165" fontId="36" fillId="0" borderId="62" xfId="4" applyNumberFormat="1" applyFont="1" applyBorder="1" applyAlignment="1" applyProtection="1">
      <alignment horizontal="center"/>
      <protection locked="0"/>
    </xf>
    <xf numFmtId="49" fontId="17" fillId="0" borderId="63" xfId="0" applyNumberFormat="1" applyFont="1" applyBorder="1" applyAlignment="1" applyProtection="1">
      <alignment horizontal="left"/>
      <protection locked="0"/>
    </xf>
    <xf numFmtId="165" fontId="17" fillId="0" borderId="63" xfId="0" applyNumberFormat="1" applyFont="1" applyBorder="1" applyAlignment="1" applyProtection="1">
      <alignment horizontal="left"/>
      <protection locked="0"/>
    </xf>
    <xf numFmtId="0" fontId="17" fillId="0" borderId="64" xfId="0" applyFont="1" applyBorder="1" applyAlignment="1" applyProtection="1">
      <alignment horizontal="center"/>
      <protection locked="0"/>
    </xf>
    <xf numFmtId="49" fontId="17" fillId="0" borderId="65" xfId="0" applyNumberFormat="1" applyFont="1" applyBorder="1" applyAlignment="1" applyProtection="1">
      <alignment horizontal="center"/>
      <protection locked="0"/>
    </xf>
    <xf numFmtId="49" fontId="17" fillId="0" borderId="64" xfId="0" applyNumberFormat="1" applyFont="1" applyBorder="1" applyAlignment="1" applyProtection="1">
      <alignment horizontal="center"/>
      <protection locked="0"/>
    </xf>
    <xf numFmtId="49" fontId="17" fillId="0" borderId="14" xfId="0" applyNumberFormat="1" applyFont="1" applyBorder="1" applyAlignment="1" applyProtection="1">
      <alignment horizontal="center"/>
      <protection locked="0"/>
    </xf>
    <xf numFmtId="49" fontId="17" fillId="0" borderId="13" xfId="0" applyNumberFormat="1" applyFont="1" applyBorder="1" applyAlignment="1" applyProtection="1">
      <alignment horizontal="center"/>
      <protection locked="0"/>
    </xf>
    <xf numFmtId="0" fontId="9" fillId="4" borderId="14" xfId="0" applyFont="1" applyFill="1" applyBorder="1"/>
    <xf numFmtId="0" fontId="9" fillId="4" borderId="13" xfId="0" applyFont="1" applyFill="1" applyBorder="1"/>
    <xf numFmtId="165" fontId="36" fillId="0" borderId="66" xfId="4" applyNumberFormat="1" applyFont="1" applyBorder="1" applyAlignment="1" applyProtection="1">
      <alignment horizontal="center"/>
      <protection locked="0"/>
    </xf>
    <xf numFmtId="49" fontId="17" fillId="0" borderId="67" xfId="0" applyNumberFormat="1" applyFont="1" applyBorder="1" applyAlignment="1" applyProtection="1">
      <alignment horizontal="left"/>
      <protection locked="0"/>
    </xf>
    <xf numFmtId="165" fontId="17" fillId="0" borderId="67" xfId="0" applyNumberFormat="1" applyFont="1" applyBorder="1" applyAlignment="1" applyProtection="1">
      <alignment horizontal="left"/>
      <protection locked="0"/>
    </xf>
    <xf numFmtId="0" fontId="17" fillId="0" borderId="68" xfId="0" applyFont="1" applyBorder="1" applyAlignment="1" applyProtection="1">
      <alignment horizontal="center"/>
      <protection locked="0"/>
    </xf>
    <xf numFmtId="49" fontId="17" fillId="0" borderId="69" xfId="0" applyNumberFormat="1" applyFont="1" applyBorder="1" applyAlignment="1" applyProtection="1">
      <alignment horizontal="center"/>
      <protection locked="0"/>
    </xf>
    <xf numFmtId="49" fontId="17" fillId="0" borderId="68" xfId="0" applyNumberFormat="1" applyFont="1" applyBorder="1" applyAlignment="1" applyProtection="1">
      <alignment horizontal="center"/>
      <protection locked="0"/>
    </xf>
    <xf numFmtId="49" fontId="17" fillId="0" borderId="7" xfId="0" applyNumberFormat="1" applyFont="1" applyBorder="1" applyAlignment="1" applyProtection="1">
      <alignment horizontal="center"/>
      <protection locked="0"/>
    </xf>
    <xf numFmtId="49" fontId="17" fillId="0" borderId="46" xfId="0" applyNumberFormat="1" applyFont="1" applyBorder="1" applyAlignment="1" applyProtection="1">
      <alignment horizontal="center"/>
      <protection locked="0"/>
    </xf>
    <xf numFmtId="0" fontId="9" fillId="4" borderId="7" xfId="0" applyFont="1" applyFill="1" applyBorder="1"/>
    <xf numFmtId="0" fontId="9" fillId="4" borderId="3" xfId="0" applyFont="1" applyFill="1" applyBorder="1"/>
    <xf numFmtId="0" fontId="35" fillId="0" borderId="0" xfId="0" applyFont="1" applyAlignment="1">
      <alignment horizontal="center"/>
    </xf>
    <xf numFmtId="0" fontId="9" fillId="0" borderId="1" xfId="0" applyFont="1" applyBorder="1" applyAlignment="1">
      <alignment vertical="top"/>
    </xf>
    <xf numFmtId="0" fontId="11" fillId="4" borderId="10" xfId="0" applyFont="1" applyFill="1" applyBorder="1" applyAlignment="1">
      <alignment horizontal="left" vertical="top"/>
    </xf>
    <xf numFmtId="0" fontId="11" fillId="4" borderId="11" xfId="0" applyFont="1" applyFill="1" applyBorder="1" applyAlignment="1">
      <alignment vertical="top"/>
    </xf>
    <xf numFmtId="0" fontId="11" fillId="4" borderId="16" xfId="0" applyFont="1" applyFill="1" applyBorder="1" applyAlignment="1">
      <alignment vertical="top"/>
    </xf>
    <xf numFmtId="0" fontId="9" fillId="0" borderId="0" xfId="0" quotePrefix="1" applyFont="1"/>
    <xf numFmtId="0" fontId="9" fillId="0" borderId="0" xfId="0" applyFont="1" applyAlignment="1">
      <alignment vertical="top"/>
    </xf>
    <xf numFmtId="0" fontId="37" fillId="4" borderId="10" xfId="0" applyFont="1" applyFill="1" applyBorder="1" applyAlignment="1">
      <alignment vertical="center" wrapText="1"/>
    </xf>
    <xf numFmtId="0" fontId="37" fillId="4" borderId="12" xfId="0" applyFont="1" applyFill="1" applyBorder="1" applyAlignment="1">
      <alignment vertical="center" wrapText="1"/>
    </xf>
    <xf numFmtId="0" fontId="11" fillId="4" borderId="10" xfId="0" quotePrefix="1" applyFont="1" applyFill="1" applyBorder="1" applyAlignment="1">
      <alignment horizontal="centerContinuous" vertical="center" wrapText="1"/>
    </xf>
    <xf numFmtId="0" fontId="11" fillId="4" borderId="65" xfId="0" quotePrefix="1" applyFont="1" applyFill="1" applyBorder="1" applyAlignment="1">
      <alignment horizontal="centerContinuous" vertical="center" wrapText="1"/>
    </xf>
    <xf numFmtId="0" fontId="11" fillId="4" borderId="12" xfId="0" quotePrefix="1" applyFont="1" applyFill="1" applyBorder="1" applyAlignment="1">
      <alignment horizontal="centerContinuous" vertical="center" wrapText="1"/>
    </xf>
    <xf numFmtId="0" fontId="9" fillId="0" borderId="0" xfId="0" applyFont="1" applyAlignment="1">
      <alignment horizontal="center"/>
    </xf>
    <xf numFmtId="0" fontId="9" fillId="0" borderId="0" xfId="0" applyFont="1" applyAlignment="1">
      <alignment horizontal="left" vertical="top" wrapText="1"/>
    </xf>
    <xf numFmtId="0" fontId="11" fillId="4" borderId="18" xfId="0" applyFont="1" applyFill="1" applyBorder="1" applyAlignment="1">
      <alignment vertical="top"/>
    </xf>
    <xf numFmtId="0" fontId="9" fillId="4" borderId="20" xfId="0" applyFont="1" applyFill="1" applyBorder="1" applyAlignment="1">
      <alignment vertical="top"/>
    </xf>
    <xf numFmtId="0" fontId="9" fillId="4" borderId="19" xfId="0" applyFont="1" applyFill="1" applyBorder="1" applyAlignment="1">
      <alignment vertical="top"/>
    </xf>
    <xf numFmtId="14" fontId="38" fillId="0" borderId="0" xfId="0" applyNumberFormat="1" applyFont="1" applyAlignment="1" applyProtection="1">
      <alignment horizontal="center"/>
      <protection locked="0"/>
    </xf>
    <xf numFmtId="0" fontId="38" fillId="0" borderId="0" xfId="0" applyFont="1" applyAlignment="1">
      <alignment horizontal="center"/>
    </xf>
    <xf numFmtId="0" fontId="11" fillId="4" borderId="21" xfId="0" applyFont="1" applyFill="1" applyBorder="1" applyAlignment="1">
      <alignment vertical="top"/>
    </xf>
    <xf numFmtId="0" fontId="9" fillId="4" borderId="22" xfId="0" applyFont="1" applyFill="1" applyBorder="1" applyAlignment="1">
      <alignment vertical="top"/>
    </xf>
    <xf numFmtId="0" fontId="11" fillId="0" borderId="19" xfId="0" applyFont="1" applyBorder="1" applyAlignment="1">
      <alignment horizontal="center" vertical="top"/>
    </xf>
    <xf numFmtId="0" fontId="11" fillId="0" borderId="0" xfId="0" applyFont="1" applyAlignment="1">
      <alignment horizontal="center" vertical="top"/>
    </xf>
    <xf numFmtId="0" fontId="38" fillId="0" borderId="8" xfId="0" applyFont="1" applyBorder="1" applyAlignment="1" applyProtection="1">
      <alignment horizontal="center"/>
      <protection locked="0"/>
    </xf>
    <xf numFmtId="0" fontId="38" fillId="0" borderId="8" xfId="0" applyFont="1" applyBorder="1" applyAlignment="1">
      <alignment horizontal="center"/>
    </xf>
    <xf numFmtId="0" fontId="11" fillId="0" borderId="0" xfId="0" quotePrefix="1" applyFont="1" applyAlignment="1">
      <alignment horizontal="right"/>
    </xf>
    <xf numFmtId="0" fontId="11" fillId="0" borderId="0" xfId="0" applyFont="1" applyAlignment="1">
      <alignment horizontal="left"/>
    </xf>
    <xf numFmtId="0" fontId="17" fillId="0" borderId="0" xfId="0" quotePrefix="1" applyFont="1"/>
    <xf numFmtId="0" fontId="33" fillId="0" borderId="0" xfId="0" applyFont="1"/>
    <xf numFmtId="0" fontId="12" fillId="0" borderId="0" xfId="0" quotePrefix="1" applyFont="1" applyAlignment="1">
      <alignment horizontal="centerContinuous"/>
    </xf>
    <xf numFmtId="0" fontId="19" fillId="0" borderId="0" xfId="0" quotePrefix="1" applyFont="1" applyAlignment="1">
      <alignment horizontal="center"/>
    </xf>
    <xf numFmtId="0" fontId="33" fillId="0" borderId="0" xfId="0" applyFont="1" applyAlignment="1">
      <alignment vertical="center"/>
    </xf>
    <xf numFmtId="0" fontId="19" fillId="0" borderId="0" xfId="0" quotePrefix="1" applyFont="1" applyAlignment="1">
      <alignment horizontal="center" wrapText="1"/>
    </xf>
    <xf numFmtId="0" fontId="17" fillId="0" borderId="0" xfId="0" applyFont="1" applyAlignment="1">
      <alignment horizontal="center"/>
    </xf>
    <xf numFmtId="0" fontId="33" fillId="4" borderId="32" xfId="0" applyFont="1" applyFill="1" applyBorder="1" applyAlignment="1">
      <alignment horizontal="center"/>
    </xf>
    <xf numFmtId="0" fontId="35" fillId="4" borderId="4" xfId="0" applyFont="1" applyFill="1" applyBorder="1" applyAlignment="1">
      <alignment horizontal="center"/>
    </xf>
    <xf numFmtId="0" fontId="35" fillId="4" borderId="31" xfId="0" applyFont="1" applyFill="1" applyBorder="1" applyAlignment="1">
      <alignment horizontal="center"/>
    </xf>
    <xf numFmtId="0" fontId="35" fillId="4" borderId="30" xfId="0" applyFont="1" applyFill="1" applyBorder="1" applyAlignment="1">
      <alignment horizontal="center"/>
    </xf>
    <xf numFmtId="0" fontId="35" fillId="4" borderId="32" xfId="0" applyFont="1" applyFill="1" applyBorder="1" applyAlignment="1">
      <alignment horizontal="center"/>
    </xf>
    <xf numFmtId="0" fontId="33" fillId="4" borderId="4" xfId="0" applyFont="1" applyFill="1" applyBorder="1" applyAlignment="1">
      <alignment horizontal="center"/>
    </xf>
    <xf numFmtId="49" fontId="11" fillId="0" borderId="26" xfId="0" applyNumberFormat="1" applyFont="1" applyBorder="1"/>
    <xf numFmtId="0" fontId="33" fillId="4" borderId="30" xfId="0" applyFont="1" applyFill="1" applyBorder="1" applyAlignment="1">
      <alignment horizontal="center"/>
    </xf>
    <xf numFmtId="0" fontId="11" fillId="0" borderId="25" xfId="0" applyFont="1" applyBorder="1" applyAlignment="1">
      <alignment horizontal="center"/>
    </xf>
    <xf numFmtId="0" fontId="33" fillId="4" borderId="33" xfId="0" applyFont="1" applyFill="1" applyBorder="1" applyAlignment="1">
      <alignment horizontal="center"/>
    </xf>
    <xf numFmtId="0" fontId="33" fillId="4" borderId="17" xfId="0" applyFont="1" applyFill="1" applyBorder="1" applyAlignment="1">
      <alignment horizontal="center"/>
    </xf>
    <xf numFmtId="0" fontId="33" fillId="4" borderId="34" xfId="0" applyFont="1" applyFill="1" applyBorder="1" applyAlignment="1">
      <alignment horizontal="left"/>
    </xf>
    <xf numFmtId="49" fontId="9" fillId="0" borderId="2" xfId="0" applyNumberFormat="1" applyFont="1" applyBorder="1" applyProtection="1">
      <protection locked="0"/>
    </xf>
    <xf numFmtId="49" fontId="9" fillId="0" borderId="23" xfId="0" applyNumberFormat="1" applyFont="1" applyBorder="1" applyAlignment="1" applyProtection="1">
      <alignment horizontal="center"/>
      <protection locked="0"/>
    </xf>
    <xf numFmtId="0" fontId="9" fillId="0" borderId="72" xfId="0" applyFont="1" applyBorder="1" applyAlignment="1" applyProtection="1">
      <alignment horizontal="center"/>
      <protection locked="0"/>
    </xf>
    <xf numFmtId="0" fontId="9" fillId="4" borderId="35" xfId="0" applyFont="1" applyFill="1" applyBorder="1"/>
    <xf numFmtId="0" fontId="9" fillId="4" borderId="36" xfId="0" applyFont="1" applyFill="1" applyBorder="1"/>
    <xf numFmtId="49" fontId="9" fillId="0" borderId="7" xfId="0" applyNumberFormat="1" applyFont="1" applyBorder="1" applyProtection="1">
      <protection locked="0"/>
    </xf>
    <xf numFmtId="49" fontId="9" fillId="0" borderId="16" xfId="0" applyNumberFormat="1" applyFont="1" applyBorder="1" applyAlignment="1" applyProtection="1">
      <alignment horizontal="center"/>
      <protection locked="0"/>
    </xf>
    <xf numFmtId="0" fontId="9" fillId="0" borderId="39" xfId="0" applyFont="1" applyBorder="1" applyAlignment="1" applyProtection="1">
      <alignment horizontal="center"/>
      <protection locked="0"/>
    </xf>
    <xf numFmtId="0" fontId="9" fillId="4" borderId="37" xfId="0" applyFont="1" applyFill="1" applyBorder="1"/>
    <xf numFmtId="0" fontId="9" fillId="4" borderId="38" xfId="0" applyFont="1" applyFill="1" applyBorder="1"/>
    <xf numFmtId="49" fontId="9" fillId="0" borderId="14" xfId="0" applyNumberFormat="1" applyFont="1" applyBorder="1" applyProtection="1">
      <protection locked="0"/>
    </xf>
    <xf numFmtId="49" fontId="9" fillId="0" borderId="71" xfId="0" applyNumberFormat="1" applyFont="1" applyBorder="1" applyAlignment="1" applyProtection="1">
      <alignment horizontal="center"/>
      <protection locked="0"/>
    </xf>
    <xf numFmtId="0" fontId="9" fillId="0" borderId="70" xfId="0" applyFont="1" applyBorder="1" applyAlignment="1" applyProtection="1">
      <alignment horizontal="center"/>
      <protection locked="0"/>
    </xf>
    <xf numFmtId="0" fontId="9" fillId="4" borderId="16" xfId="0" applyFont="1" applyFill="1" applyBorder="1"/>
    <xf numFmtId="0" fontId="9" fillId="4" borderId="39" xfId="0" applyFont="1" applyFill="1" applyBorder="1"/>
    <xf numFmtId="0" fontId="11" fillId="4" borderId="40" xfId="0" applyFont="1" applyFill="1" applyBorder="1" applyAlignment="1">
      <alignment horizontal="left" vertical="top"/>
    </xf>
    <xf numFmtId="0" fontId="11" fillId="4" borderId="1" xfId="0" applyFont="1" applyFill="1" applyBorder="1" applyAlignment="1">
      <alignment horizontal="left"/>
    </xf>
    <xf numFmtId="0" fontId="11" fillId="4" borderId="18" xfId="0" applyFont="1" applyFill="1" applyBorder="1" applyAlignment="1">
      <alignment horizontal="left"/>
    </xf>
    <xf numFmtId="0" fontId="9" fillId="4" borderId="41" xfId="0" applyFont="1" applyFill="1" applyBorder="1" applyAlignment="1">
      <alignment horizontal="center"/>
    </xf>
    <xf numFmtId="0" fontId="11" fillId="4" borderId="42" xfId="0" applyFont="1" applyFill="1" applyBorder="1" applyAlignment="1">
      <alignment horizontal="left" vertical="top"/>
    </xf>
    <xf numFmtId="0" fontId="11" fillId="4" borderId="8" xfId="0" applyFont="1" applyFill="1" applyBorder="1" applyAlignment="1">
      <alignment horizontal="left"/>
    </xf>
    <xf numFmtId="0" fontId="9" fillId="4" borderId="21" xfId="0" applyFont="1" applyFill="1" applyBorder="1" applyAlignment="1">
      <alignment horizontal="center"/>
    </xf>
    <xf numFmtId="0" fontId="9" fillId="4" borderId="43" xfId="0" applyFont="1" applyFill="1" applyBorder="1" applyAlignment="1">
      <alignment horizontal="center"/>
    </xf>
    <xf numFmtId="0" fontId="38" fillId="0" borderId="0" xfId="0" applyFont="1"/>
    <xf numFmtId="0" fontId="11" fillId="4" borderId="54" xfId="0" applyFont="1" applyFill="1" applyBorder="1" applyAlignment="1">
      <alignment horizontal="left" vertical="top"/>
    </xf>
    <xf numFmtId="0" fontId="11" fillId="4" borderId="55" xfId="0" applyFont="1" applyFill="1" applyBorder="1" applyAlignment="1">
      <alignment horizontal="left" vertical="top"/>
    </xf>
    <xf numFmtId="0" fontId="11" fillId="4" borderId="56" xfId="0" applyFont="1" applyFill="1" applyBorder="1" applyAlignment="1">
      <alignment horizontal="left" vertical="top"/>
    </xf>
    <xf numFmtId="0" fontId="11" fillId="4" borderId="57" xfId="0" applyFont="1" applyFill="1" applyBorder="1" applyAlignment="1">
      <alignment horizontal="left" vertical="top"/>
    </xf>
    <xf numFmtId="0" fontId="11" fillId="0" borderId="0" xfId="0" applyFont="1" applyAlignment="1">
      <alignment vertical="top"/>
    </xf>
    <xf numFmtId="0" fontId="11" fillId="0" borderId="0" xfId="0" applyFont="1" applyAlignment="1">
      <alignment horizontal="left" vertical="top"/>
    </xf>
    <xf numFmtId="0" fontId="9" fillId="2" borderId="0" xfId="0" applyFont="1" applyFill="1" applyAlignment="1">
      <alignment horizontal="center"/>
    </xf>
    <xf numFmtId="0" fontId="9" fillId="2" borderId="0" xfId="0" applyFont="1" applyFill="1"/>
    <xf numFmtId="0" fontId="31" fillId="0" borderId="0" xfId="0" applyFont="1" applyProtection="1">
      <protection hidden="1"/>
    </xf>
    <xf numFmtId="0" fontId="12" fillId="0" borderId="0" xfId="0" quotePrefix="1" applyFont="1" applyAlignment="1" applyProtection="1">
      <alignment horizontal="centerContinuous"/>
      <protection hidden="1"/>
    </xf>
    <xf numFmtId="0" fontId="19" fillId="0" borderId="0" xfId="0" quotePrefix="1" applyFont="1" applyAlignment="1" applyProtection="1">
      <alignment horizontal="centerContinuous"/>
      <protection hidden="1"/>
    </xf>
    <xf numFmtId="0" fontId="19" fillId="0" borderId="0" xfId="0" applyFont="1" applyProtection="1">
      <protection hidden="1"/>
    </xf>
    <xf numFmtId="0" fontId="9" fillId="0" borderId="0" xfId="0" applyFont="1" applyProtection="1">
      <protection locked="0"/>
    </xf>
    <xf numFmtId="0" fontId="19" fillId="0" borderId="0" xfId="0" quotePrefix="1" applyFont="1" applyProtection="1">
      <protection hidden="1"/>
    </xf>
    <xf numFmtId="0" fontId="19" fillId="0" borderId="0" xfId="0" quotePrefix="1" applyFont="1" applyAlignment="1" applyProtection="1">
      <alignment horizontal="center"/>
      <protection hidden="1"/>
    </xf>
    <xf numFmtId="0" fontId="31" fillId="0" borderId="0" xfId="0" applyFont="1" applyAlignment="1" applyProtection="1">
      <alignment vertical="center"/>
      <protection hidden="1"/>
    </xf>
    <xf numFmtId="0" fontId="18" fillId="0" borderId="0" xfId="0" applyFont="1" applyProtection="1">
      <protection hidden="1"/>
    </xf>
    <xf numFmtId="0" fontId="19" fillId="0" borderId="0" xfId="0" quotePrefix="1" applyFont="1" applyAlignment="1" applyProtection="1">
      <alignment vertical="center"/>
      <protection hidden="1"/>
    </xf>
    <xf numFmtId="0" fontId="13" fillId="0" borderId="0" xfId="0" applyFont="1" applyAlignment="1" applyProtection="1">
      <alignment horizontal="center"/>
      <protection hidden="1"/>
    </xf>
    <xf numFmtId="0" fontId="19" fillId="0" borderId="0" xfId="0" applyFont="1" applyAlignment="1" applyProtection="1">
      <alignment horizontal="right"/>
      <protection hidden="1"/>
    </xf>
    <xf numFmtId="0" fontId="12" fillId="0" borderId="0" xfId="0" applyFont="1" applyAlignment="1" applyProtection="1">
      <alignment horizontal="right"/>
      <protection hidden="1"/>
    </xf>
    <xf numFmtId="0" fontId="17" fillId="0" borderId="0" xfId="0" applyFont="1" applyProtection="1">
      <protection hidden="1"/>
    </xf>
    <xf numFmtId="0" fontId="33" fillId="0" borderId="0" xfId="0" applyFont="1" applyAlignment="1" applyProtection="1">
      <alignment horizontal="left" wrapText="1"/>
      <protection hidden="1"/>
    </xf>
    <xf numFmtId="0" fontId="19" fillId="0" borderId="0" xfId="0" quotePrefix="1" applyFont="1" applyAlignment="1" applyProtection="1">
      <alignment wrapText="1"/>
      <protection hidden="1"/>
    </xf>
    <xf numFmtId="0" fontId="11" fillId="0" borderId="0" xfId="0" applyFont="1" applyAlignment="1" applyProtection="1">
      <alignment horizontal="center"/>
      <protection hidden="1"/>
    </xf>
    <xf numFmtId="0" fontId="11" fillId="0" borderId="0" xfId="0" applyFont="1" applyAlignment="1" applyProtection="1">
      <alignment horizontal="centerContinuous"/>
      <protection hidden="1"/>
    </xf>
    <xf numFmtId="0" fontId="31" fillId="0" borderId="0" xfId="0" applyFont="1" applyAlignment="1" applyProtection="1">
      <alignment horizontal="centerContinuous"/>
      <protection hidden="1"/>
    </xf>
    <xf numFmtId="0" fontId="34" fillId="0" borderId="0" xfId="0" applyFont="1" applyAlignment="1" applyProtection="1">
      <alignment horizontal="left" wrapText="1"/>
      <protection hidden="1"/>
    </xf>
    <xf numFmtId="0" fontId="34" fillId="0" borderId="0" xfId="0" applyFont="1" applyAlignment="1" applyProtection="1">
      <alignment wrapText="1"/>
      <protection hidden="1"/>
    </xf>
    <xf numFmtId="0" fontId="33" fillId="0" borderId="0" xfId="0" applyFont="1" applyAlignment="1" applyProtection="1">
      <alignment horizontal="center"/>
      <protection hidden="1"/>
    </xf>
    <xf numFmtId="0" fontId="35" fillId="4" borderId="19" xfId="0" applyFont="1" applyFill="1" applyBorder="1" applyAlignment="1" applyProtection="1">
      <alignment horizontal="centerContinuous" wrapText="1"/>
      <protection hidden="1"/>
    </xf>
    <xf numFmtId="0" fontId="9" fillId="4" borderId="19" xfId="0" applyFont="1" applyFill="1" applyBorder="1" applyAlignment="1" applyProtection="1">
      <alignment horizontal="centerContinuous" wrapText="1"/>
      <protection hidden="1"/>
    </xf>
    <xf numFmtId="0" fontId="9" fillId="4" borderId="20" xfId="0" applyFont="1" applyFill="1" applyBorder="1" applyAlignment="1" applyProtection="1">
      <alignment horizontal="centerContinuous" wrapText="1"/>
      <protection hidden="1"/>
    </xf>
    <xf numFmtId="0" fontId="19" fillId="0" borderId="4" xfId="0" applyFont="1" applyBorder="1" applyProtection="1">
      <protection hidden="1"/>
    </xf>
    <xf numFmtId="0" fontId="11" fillId="0" borderId="4" xfId="0" applyFont="1" applyBorder="1" applyAlignment="1" applyProtection="1">
      <alignment horizontal="centerContinuous"/>
      <protection hidden="1"/>
    </xf>
    <xf numFmtId="0" fontId="11" fillId="0" borderId="5" xfId="0" applyFont="1" applyBorder="1" applyAlignment="1" applyProtection="1">
      <alignment horizontal="center"/>
      <protection hidden="1"/>
    </xf>
    <xf numFmtId="0" fontId="9" fillId="0" borderId="82" xfId="0" applyFont="1" applyBorder="1" applyProtection="1">
      <protection locked="0"/>
    </xf>
    <xf numFmtId="0" fontId="11" fillId="0" borderId="24" xfId="0" applyFont="1" applyBorder="1" applyAlignment="1" applyProtection="1">
      <alignment vertical="center"/>
      <protection hidden="1"/>
    </xf>
    <xf numFmtId="0" fontId="9" fillId="4" borderId="21" xfId="0" applyFont="1" applyFill="1" applyBorder="1" applyAlignment="1" applyProtection="1">
      <alignment horizontal="centerContinuous" wrapText="1"/>
      <protection hidden="1"/>
    </xf>
    <xf numFmtId="0" fontId="9" fillId="4" borderId="8" xfId="0" applyFont="1" applyFill="1" applyBorder="1" applyAlignment="1" applyProtection="1">
      <alignment horizontal="centerContinuous" wrapText="1"/>
      <protection hidden="1"/>
    </xf>
    <xf numFmtId="0" fontId="9" fillId="4" borderId="22" xfId="0" applyFont="1" applyFill="1" applyBorder="1" applyAlignment="1" applyProtection="1">
      <alignment horizontal="centerContinuous" wrapText="1"/>
      <protection hidden="1"/>
    </xf>
    <xf numFmtId="0" fontId="19" fillId="0" borderId="4" xfId="0" applyFont="1" applyBorder="1" applyAlignment="1" applyProtection="1">
      <alignment horizontal="center"/>
      <protection hidden="1"/>
    </xf>
    <xf numFmtId="0" fontId="11" fillId="0" borderId="5" xfId="0" applyFont="1" applyBorder="1" applyAlignment="1" applyProtection="1">
      <alignment horizontal="centerContinuous" vertical="center"/>
      <protection hidden="1"/>
    </xf>
    <xf numFmtId="0" fontId="11" fillId="0" borderId="22" xfId="0" applyFont="1" applyBorder="1" applyAlignment="1" applyProtection="1">
      <alignment horizontal="centerContinuous" vertical="center"/>
      <protection hidden="1"/>
    </xf>
    <xf numFmtId="0" fontId="11" fillId="0" borderId="5" xfId="0" applyFont="1" applyBorder="1" applyAlignment="1" applyProtection="1">
      <alignment horizontal="center" vertical="center"/>
      <protection hidden="1"/>
    </xf>
    <xf numFmtId="0" fontId="32" fillId="4" borderId="18" xfId="0" applyFont="1" applyFill="1" applyBorder="1" applyAlignment="1" applyProtection="1">
      <alignment horizontal="centerContinuous"/>
      <protection hidden="1"/>
    </xf>
    <xf numFmtId="0" fontId="32" fillId="4" borderId="20" xfId="0" applyFont="1" applyFill="1" applyBorder="1" applyAlignment="1" applyProtection="1">
      <alignment horizontal="centerContinuous"/>
      <protection hidden="1"/>
    </xf>
    <xf numFmtId="0" fontId="35" fillId="4" borderId="4" xfId="0" applyFont="1" applyFill="1" applyBorder="1" applyAlignment="1" applyProtection="1">
      <alignment horizontal="center" wrapText="1"/>
      <protection hidden="1"/>
    </xf>
    <xf numFmtId="0" fontId="11" fillId="0" borderId="4" xfId="0" applyFont="1" applyBorder="1" applyAlignment="1" applyProtection="1">
      <alignment horizontal="center" wrapText="1"/>
      <protection hidden="1"/>
    </xf>
    <xf numFmtId="0" fontId="12" fillId="0" borderId="4" xfId="0" applyFont="1" applyBorder="1" applyAlignment="1" applyProtection="1">
      <alignment horizontal="center"/>
      <protection hidden="1"/>
    </xf>
    <xf numFmtId="0" fontId="11" fillId="0" borderId="3" xfId="0" applyFont="1" applyBorder="1" applyAlignment="1" applyProtection="1">
      <alignment horizontal="center"/>
      <protection hidden="1"/>
    </xf>
    <xf numFmtId="0" fontId="32" fillId="0" borderId="85" xfId="0" applyFont="1" applyBorder="1" applyProtection="1">
      <protection hidden="1"/>
    </xf>
    <xf numFmtId="0" fontId="32" fillId="4" borderId="21" xfId="0" applyFont="1" applyFill="1" applyBorder="1" applyAlignment="1" applyProtection="1">
      <alignment horizontal="centerContinuous"/>
      <protection hidden="1"/>
    </xf>
    <xf numFmtId="0" fontId="32" fillId="4" borderId="22" xfId="0" applyFont="1" applyFill="1" applyBorder="1" applyAlignment="1" applyProtection="1">
      <alignment horizontal="centerContinuous"/>
      <protection hidden="1"/>
    </xf>
    <xf numFmtId="0" fontId="35" fillId="4" borderId="23" xfId="0" applyFont="1" applyFill="1" applyBorder="1" applyAlignment="1" applyProtection="1">
      <alignment horizontal="center"/>
      <protection hidden="1"/>
    </xf>
    <xf numFmtId="0" fontId="12" fillId="0" borderId="17" xfId="0" applyFont="1" applyBorder="1" applyAlignment="1" applyProtection="1">
      <alignment horizontal="center"/>
      <protection hidden="1"/>
    </xf>
    <xf numFmtId="0" fontId="11" fillId="0" borderId="17" xfId="0" applyFont="1" applyBorder="1" applyAlignment="1" applyProtection="1">
      <alignment horizontal="center"/>
      <protection hidden="1"/>
    </xf>
    <xf numFmtId="0" fontId="11" fillId="0" borderId="17" xfId="0" applyFont="1" applyBorder="1" applyAlignment="1" applyProtection="1">
      <alignment horizontal="centerContinuous"/>
      <protection hidden="1"/>
    </xf>
    <xf numFmtId="0" fontId="9" fillId="0" borderId="25" xfId="0" applyFont="1" applyBorder="1" applyAlignment="1" applyProtection="1">
      <alignment horizontal="center"/>
      <protection hidden="1"/>
    </xf>
    <xf numFmtId="0" fontId="32" fillId="0" borderId="17" xfId="0" applyFont="1" applyBorder="1" applyAlignment="1" applyProtection="1">
      <alignment horizontal="center"/>
      <protection hidden="1"/>
    </xf>
    <xf numFmtId="0" fontId="35" fillId="4" borderId="17" xfId="0" applyFont="1" applyFill="1" applyBorder="1" applyAlignment="1" applyProtection="1">
      <alignment horizontal="center"/>
      <protection hidden="1"/>
    </xf>
    <xf numFmtId="165" fontId="9" fillId="0" borderId="59" xfId="0" applyNumberFormat="1" applyFont="1" applyBorder="1" applyAlignment="1" applyProtection="1">
      <alignment horizontal="left"/>
      <protection hidden="1"/>
    </xf>
    <xf numFmtId="165" fontId="9" fillId="0" borderId="9" xfId="0" applyNumberFormat="1" applyFont="1" applyBorder="1" applyAlignment="1">
      <alignment horizontal="left"/>
    </xf>
    <xf numFmtId="0" fontId="31" fillId="0" borderId="0" xfId="0" applyFont="1" applyAlignment="1" applyProtection="1">
      <alignment horizontal="center"/>
      <protection hidden="1"/>
    </xf>
    <xf numFmtId="165" fontId="39" fillId="0" borderId="58" xfId="4" applyNumberFormat="1" applyFont="1" applyBorder="1" applyAlignment="1" applyProtection="1">
      <alignment horizontal="center"/>
      <protection hidden="1"/>
    </xf>
    <xf numFmtId="49" fontId="9" fillId="0" borderId="59" xfId="0" applyNumberFormat="1" applyFont="1" applyBorder="1" applyAlignment="1" applyProtection="1">
      <alignment horizontal="left"/>
      <protection hidden="1"/>
    </xf>
    <xf numFmtId="0" fontId="9" fillId="0" borderId="60" xfId="0" applyFont="1" applyBorder="1" applyAlignment="1" applyProtection="1">
      <alignment horizontal="center"/>
      <protection hidden="1"/>
    </xf>
    <xf numFmtId="49" fontId="9" fillId="0" borderId="61" xfId="0" applyNumberFormat="1" applyFont="1" applyBorder="1" applyAlignment="1" applyProtection="1">
      <alignment horizontal="center"/>
      <protection hidden="1"/>
    </xf>
    <xf numFmtId="167" fontId="9" fillId="0" borderId="78" xfId="0" applyNumberFormat="1" applyFont="1" applyBorder="1" applyAlignment="1" applyProtection="1">
      <alignment horizontal="center"/>
      <protection hidden="1"/>
    </xf>
    <xf numFmtId="49" fontId="9" fillId="0" borderId="60" xfId="0" applyNumberFormat="1" applyFont="1" applyBorder="1" applyAlignment="1" applyProtection="1">
      <alignment horizontal="center"/>
      <protection hidden="1"/>
    </xf>
    <xf numFmtId="0" fontId="9" fillId="0" borderId="9" xfId="0" applyFont="1" applyBorder="1" applyAlignment="1" applyProtection="1">
      <alignment horizontal="center"/>
      <protection hidden="1"/>
    </xf>
    <xf numFmtId="49" fontId="9" fillId="0" borderId="6" xfId="0" applyNumberFormat="1" applyFont="1" applyBorder="1" applyAlignment="1" applyProtection="1">
      <alignment horizontal="center"/>
      <protection hidden="1"/>
    </xf>
    <xf numFmtId="49" fontId="35" fillId="0" borderId="6" xfId="0" applyNumberFormat="1" applyFont="1" applyBorder="1" applyAlignment="1" applyProtection="1">
      <alignment horizontal="left" vertical="center" wrapText="1"/>
      <protection hidden="1"/>
    </xf>
    <xf numFmtId="0" fontId="9" fillId="4" borderId="9" xfId="0" applyFont="1" applyFill="1" applyBorder="1" applyProtection="1">
      <protection hidden="1"/>
    </xf>
    <xf numFmtId="0" fontId="9" fillId="4" borderId="6" xfId="0" applyFont="1" applyFill="1" applyBorder="1" applyProtection="1">
      <protection hidden="1"/>
    </xf>
    <xf numFmtId="165" fontId="39" fillId="0" borderId="94" xfId="4" applyNumberFormat="1" applyFont="1" applyBorder="1" applyAlignment="1" applyProtection="1">
      <alignment horizontal="center"/>
      <protection hidden="1"/>
    </xf>
    <xf numFmtId="49" fontId="9" fillId="0" borderId="95" xfId="0" applyNumberFormat="1" applyFont="1" applyBorder="1" applyAlignment="1" applyProtection="1">
      <alignment horizontal="left"/>
      <protection hidden="1"/>
    </xf>
    <xf numFmtId="165" fontId="9" fillId="0" borderId="95" xfId="0" applyNumberFormat="1" applyFont="1" applyBorder="1" applyAlignment="1" applyProtection="1">
      <alignment horizontal="left"/>
      <protection hidden="1"/>
    </xf>
    <xf numFmtId="0" fontId="9" fillId="0" borderId="96" xfId="0" applyFont="1" applyBorder="1" applyAlignment="1" applyProtection="1">
      <alignment horizontal="center"/>
      <protection hidden="1"/>
    </xf>
    <xf numFmtId="49" fontId="9" fillId="7" borderId="97" xfId="0" applyNumberFormat="1" applyFont="1" applyFill="1" applyBorder="1" applyAlignment="1" applyProtection="1">
      <alignment horizontal="center"/>
      <protection hidden="1"/>
    </xf>
    <xf numFmtId="167" fontId="9" fillId="0" borderId="98" xfId="0" applyNumberFormat="1" applyFont="1" applyBorder="1" applyAlignment="1" applyProtection="1">
      <alignment horizontal="center"/>
      <protection hidden="1"/>
    </xf>
    <xf numFmtId="49" fontId="9" fillId="0" borderId="96" xfId="0" applyNumberFormat="1" applyFont="1" applyBorder="1" applyAlignment="1" applyProtection="1">
      <alignment horizontal="center"/>
      <protection hidden="1"/>
    </xf>
    <xf numFmtId="0" fontId="9" fillId="0" borderId="93" xfId="0" applyFont="1" applyBorder="1" applyAlignment="1" applyProtection="1">
      <alignment horizontal="center"/>
      <protection hidden="1"/>
    </xf>
    <xf numFmtId="0" fontId="35" fillId="0" borderId="88" xfId="0" quotePrefix="1" applyFont="1" applyBorder="1" applyAlignment="1" applyProtection="1">
      <alignment vertical="center"/>
      <protection hidden="1"/>
    </xf>
    <xf numFmtId="0" fontId="35" fillId="0" borderId="89" xfId="0" quotePrefix="1" applyFont="1" applyBorder="1" applyAlignment="1" applyProtection="1">
      <alignment vertical="center"/>
      <protection hidden="1"/>
    </xf>
    <xf numFmtId="0" fontId="35" fillId="0" borderId="90" xfId="0" quotePrefix="1" applyFont="1" applyBorder="1" applyAlignment="1" applyProtection="1">
      <alignment vertical="center"/>
      <protection hidden="1"/>
    </xf>
    <xf numFmtId="0" fontId="9" fillId="4" borderId="88" xfId="0" applyFont="1" applyFill="1" applyBorder="1" applyProtection="1">
      <protection hidden="1"/>
    </xf>
    <xf numFmtId="0" fontId="9" fillId="4" borderId="93" xfId="0" applyFont="1" applyFill="1" applyBorder="1" applyProtection="1">
      <protection hidden="1"/>
    </xf>
    <xf numFmtId="0" fontId="9" fillId="0" borderId="0" xfId="0" quotePrefix="1" applyFont="1" applyAlignment="1" applyProtection="1">
      <alignment horizontal="left"/>
      <protection locked="0"/>
    </xf>
    <xf numFmtId="165" fontId="39" fillId="0" borderId="99" xfId="4" applyNumberFormat="1" applyFont="1" applyBorder="1" applyAlignment="1" applyProtection="1">
      <alignment horizontal="center"/>
      <protection hidden="1"/>
    </xf>
    <xf numFmtId="49" fontId="9" fillId="0" borderId="100" xfId="0" applyNumberFormat="1" applyFont="1" applyBorder="1" applyAlignment="1" applyProtection="1">
      <alignment horizontal="left"/>
      <protection hidden="1"/>
    </xf>
    <xf numFmtId="165" fontId="9" fillId="0" borderId="100" xfId="0" applyNumberFormat="1" applyFont="1" applyBorder="1" applyAlignment="1" applyProtection="1">
      <alignment horizontal="left"/>
      <protection hidden="1"/>
    </xf>
    <xf numFmtId="0" fontId="9" fillId="0" borderId="101" xfId="0" applyFont="1" applyBorder="1" applyAlignment="1" applyProtection="1">
      <alignment horizontal="right"/>
      <protection hidden="1"/>
    </xf>
    <xf numFmtId="49" fontId="9" fillId="0" borderId="102" xfId="0" applyNumberFormat="1" applyFont="1" applyBorder="1" applyAlignment="1" applyProtection="1">
      <alignment horizontal="right"/>
      <protection hidden="1"/>
    </xf>
    <xf numFmtId="49" fontId="9" fillId="0" borderId="101" xfId="0" applyNumberFormat="1" applyFont="1" applyBorder="1" applyAlignment="1" applyProtection="1">
      <alignment horizontal="right"/>
      <protection hidden="1"/>
    </xf>
    <xf numFmtId="49" fontId="9" fillId="0" borderId="6" xfId="0" applyNumberFormat="1" applyFont="1" applyBorder="1" applyAlignment="1" applyProtection="1">
      <alignment horizontal="left"/>
      <protection hidden="1"/>
    </xf>
    <xf numFmtId="0" fontId="35" fillId="0" borderId="9" xfId="0" quotePrefix="1" applyFont="1" applyBorder="1" applyAlignment="1" applyProtection="1">
      <alignment vertical="center"/>
      <protection hidden="1"/>
    </xf>
    <xf numFmtId="49" fontId="9" fillId="0" borderId="91" xfId="0" applyNumberFormat="1" applyFont="1" applyBorder="1" applyAlignment="1" applyProtection="1">
      <alignment horizontal="right"/>
      <protection hidden="1"/>
    </xf>
    <xf numFmtId="49" fontId="9" fillId="0" borderId="92" xfId="0" applyNumberFormat="1" applyFont="1" applyBorder="1" applyAlignment="1" applyProtection="1">
      <alignment horizontal="left"/>
      <protection hidden="1"/>
    </xf>
    <xf numFmtId="165" fontId="39" fillId="0" borderId="62" xfId="4" applyNumberFormat="1" applyFont="1" applyBorder="1" applyAlignment="1" applyProtection="1">
      <alignment horizontal="center"/>
      <protection hidden="1"/>
    </xf>
    <xf numFmtId="49" fontId="9" fillId="0" borderId="63" xfId="0" applyNumberFormat="1" applyFont="1" applyBorder="1" applyAlignment="1" applyProtection="1">
      <alignment horizontal="left"/>
      <protection hidden="1"/>
    </xf>
    <xf numFmtId="165" fontId="9" fillId="0" borderId="63" xfId="0" applyNumberFormat="1" applyFont="1" applyBorder="1" applyAlignment="1" applyProtection="1">
      <alignment horizontal="left"/>
      <protection hidden="1"/>
    </xf>
    <xf numFmtId="0" fontId="9" fillId="0" borderId="64" xfId="0" applyFont="1" applyBorder="1" applyAlignment="1" applyProtection="1">
      <alignment horizontal="center"/>
      <protection hidden="1"/>
    </xf>
    <xf numFmtId="49" fontId="9" fillId="0" borderId="65" xfId="0" applyNumberFormat="1" applyFont="1" applyBorder="1" applyAlignment="1" applyProtection="1">
      <alignment horizontal="center"/>
      <protection hidden="1"/>
    </xf>
    <xf numFmtId="167" fontId="9" fillId="0" borderId="13" xfId="0" applyNumberFormat="1" applyFont="1" applyBorder="1" applyAlignment="1" applyProtection="1">
      <alignment horizontal="center"/>
      <protection hidden="1"/>
    </xf>
    <xf numFmtId="49" fontId="9" fillId="0" borderId="64" xfId="0" applyNumberFormat="1" applyFont="1" applyBorder="1" applyAlignment="1" applyProtection="1">
      <alignment horizontal="center"/>
      <protection hidden="1"/>
    </xf>
    <xf numFmtId="0" fontId="9" fillId="0" borderId="14" xfId="0" applyFont="1" applyBorder="1" applyAlignment="1" applyProtection="1">
      <alignment horizontal="center"/>
      <protection hidden="1"/>
    </xf>
    <xf numFmtId="0" fontId="35" fillId="0" borderId="14" xfId="0" applyFont="1" applyBorder="1" applyAlignment="1" applyProtection="1">
      <alignment vertical="center"/>
      <protection hidden="1"/>
    </xf>
    <xf numFmtId="0" fontId="35" fillId="0" borderId="15" xfId="0" applyFont="1" applyBorder="1" applyAlignment="1" applyProtection="1">
      <alignment vertical="center"/>
      <protection hidden="1"/>
    </xf>
    <xf numFmtId="0" fontId="35" fillId="0" borderId="13" xfId="0" applyFont="1" applyBorder="1" applyAlignment="1" applyProtection="1">
      <alignment horizontal="left" vertical="center"/>
      <protection hidden="1"/>
    </xf>
    <xf numFmtId="0" fontId="9" fillId="4" borderId="14" xfId="0" applyFont="1" applyFill="1" applyBorder="1" applyProtection="1">
      <protection hidden="1"/>
    </xf>
    <xf numFmtId="0" fontId="9" fillId="4" borderId="13" xfId="0" applyFont="1" applyFill="1" applyBorder="1" applyProtection="1">
      <protection hidden="1"/>
    </xf>
    <xf numFmtId="0" fontId="9" fillId="0" borderId="64" xfId="0" applyFont="1" applyBorder="1" applyAlignment="1" applyProtection="1">
      <alignment horizontal="right"/>
      <protection hidden="1"/>
    </xf>
    <xf numFmtId="49" fontId="9" fillId="0" borderId="65" xfId="0" applyNumberFormat="1" applyFont="1" applyBorder="1" applyAlignment="1" applyProtection="1">
      <alignment horizontal="right"/>
      <protection hidden="1"/>
    </xf>
    <xf numFmtId="49" fontId="9" fillId="0" borderId="79" xfId="0" applyNumberFormat="1" applyFont="1" applyBorder="1" applyAlignment="1" applyProtection="1">
      <alignment horizontal="right"/>
      <protection hidden="1"/>
    </xf>
    <xf numFmtId="49" fontId="9" fillId="0" borderId="64" xfId="0" applyNumberFormat="1" applyFont="1" applyBorder="1" applyAlignment="1" applyProtection="1">
      <alignment horizontal="right"/>
      <protection hidden="1"/>
    </xf>
    <xf numFmtId="49" fontId="9" fillId="0" borderId="14" xfId="0" applyNumberFormat="1" applyFont="1" applyBorder="1" applyAlignment="1" applyProtection="1">
      <alignment horizontal="left"/>
      <protection hidden="1"/>
    </xf>
    <xf numFmtId="49" fontId="9" fillId="0" borderId="13" xfId="0" applyNumberFormat="1" applyFont="1" applyBorder="1" applyAlignment="1" applyProtection="1">
      <alignment horizontal="right"/>
      <protection hidden="1"/>
    </xf>
    <xf numFmtId="49" fontId="9" fillId="0" borderId="13" xfId="0" applyNumberFormat="1" applyFont="1" applyBorder="1" applyAlignment="1" applyProtection="1">
      <alignment horizontal="left"/>
      <protection hidden="1"/>
    </xf>
    <xf numFmtId="49" fontId="9" fillId="0" borderId="9" xfId="0" applyNumberFormat="1" applyFont="1" applyBorder="1" applyAlignment="1" applyProtection="1">
      <alignment horizontal="center"/>
      <protection hidden="1"/>
    </xf>
    <xf numFmtId="165" fontId="39" fillId="0" borderId="66" xfId="4" applyNumberFormat="1" applyFont="1" applyBorder="1" applyAlignment="1" applyProtection="1">
      <alignment horizontal="center"/>
      <protection hidden="1"/>
    </xf>
    <xf numFmtId="49" fontId="9" fillId="0" borderId="67" xfId="0" applyNumberFormat="1" applyFont="1" applyBorder="1" applyAlignment="1" applyProtection="1">
      <alignment horizontal="left"/>
      <protection hidden="1"/>
    </xf>
    <xf numFmtId="165" fontId="9" fillId="0" borderId="67" xfId="0" applyNumberFormat="1" applyFont="1" applyBorder="1" applyAlignment="1" applyProtection="1">
      <alignment horizontal="left"/>
      <protection hidden="1"/>
    </xf>
    <xf numFmtId="0" fontId="9" fillId="0" borderId="68" xfId="0" applyFont="1" applyBorder="1" applyAlignment="1" applyProtection="1">
      <alignment horizontal="right"/>
      <protection hidden="1"/>
    </xf>
    <xf numFmtId="49" fontId="9" fillId="0" borderId="69" xfId="0" applyNumberFormat="1" applyFont="1" applyBorder="1" applyAlignment="1" applyProtection="1">
      <alignment horizontal="right"/>
      <protection hidden="1"/>
    </xf>
    <xf numFmtId="49" fontId="9" fillId="0" borderId="68" xfId="0" applyNumberFormat="1" applyFont="1" applyBorder="1" applyAlignment="1" applyProtection="1">
      <alignment horizontal="right"/>
      <protection hidden="1"/>
    </xf>
    <xf numFmtId="49" fontId="9" fillId="0" borderId="7" xfId="0" applyNumberFormat="1" applyFont="1" applyBorder="1" applyAlignment="1" applyProtection="1">
      <alignment horizontal="left"/>
      <protection hidden="1"/>
    </xf>
    <xf numFmtId="49" fontId="9" fillId="0" borderId="46" xfId="0" applyNumberFormat="1" applyFont="1" applyBorder="1" applyAlignment="1" applyProtection="1">
      <alignment horizontal="right"/>
      <protection hidden="1"/>
    </xf>
    <xf numFmtId="0" fontId="9" fillId="4" borderId="7" xfId="0" applyFont="1" applyFill="1" applyBorder="1" applyProtection="1">
      <protection hidden="1"/>
    </xf>
    <xf numFmtId="0" fontId="9" fillId="4" borderId="3" xfId="0" applyFont="1" applyFill="1" applyBorder="1" applyProtection="1">
      <protection hidden="1"/>
    </xf>
    <xf numFmtId="0" fontId="9" fillId="0" borderId="1" xfId="0" applyFont="1" applyBorder="1" applyAlignment="1" applyProtection="1">
      <alignment vertical="top"/>
      <protection hidden="1"/>
    </xf>
    <xf numFmtId="0" fontId="11" fillId="4" borderId="10" xfId="0" applyFont="1" applyFill="1" applyBorder="1" applyAlignment="1" applyProtection="1">
      <alignment horizontal="left" vertical="top"/>
      <protection hidden="1"/>
    </xf>
    <xf numFmtId="0" fontId="11" fillId="4" borderId="11" xfId="0" applyFont="1" applyFill="1" applyBorder="1" applyAlignment="1" applyProtection="1">
      <alignment vertical="top"/>
      <protection hidden="1"/>
    </xf>
    <xf numFmtId="0" fontId="11" fillId="4" borderId="16" xfId="0" applyFont="1" applyFill="1" applyBorder="1" applyAlignment="1" applyProtection="1">
      <alignment vertical="top"/>
      <protection hidden="1"/>
    </xf>
    <xf numFmtId="0" fontId="35" fillId="0" borderId="0" xfId="0" applyFont="1" applyAlignment="1" applyProtection="1">
      <alignment horizontal="center"/>
      <protection hidden="1"/>
    </xf>
    <xf numFmtId="0" fontId="9" fillId="0" borderId="0" xfId="0" applyFont="1" applyAlignment="1" applyProtection="1">
      <alignment vertical="top"/>
      <protection hidden="1"/>
    </xf>
    <xf numFmtId="0" fontId="37" fillId="4" borderId="10" xfId="0" applyFont="1" applyFill="1" applyBorder="1" applyAlignment="1" applyProtection="1">
      <alignment vertical="center"/>
      <protection hidden="1"/>
    </xf>
    <xf numFmtId="0" fontId="37" fillId="4" borderId="12" xfId="0" applyFont="1" applyFill="1" applyBorder="1" applyAlignment="1" applyProtection="1">
      <alignment vertical="center"/>
      <protection hidden="1"/>
    </xf>
    <xf numFmtId="0" fontId="37" fillId="4" borderId="16" xfId="0" applyFont="1" applyFill="1" applyBorder="1" applyAlignment="1" applyProtection="1">
      <alignment horizontal="left" vertical="center"/>
      <protection hidden="1"/>
    </xf>
    <xf numFmtId="0" fontId="11" fillId="4" borderId="16" xfId="0" applyFont="1" applyFill="1" applyBorder="1" applyAlignment="1" applyProtection="1">
      <alignment horizontal="left" vertical="center"/>
      <protection hidden="1"/>
    </xf>
    <xf numFmtId="0" fontId="9" fillId="4" borderId="16" xfId="0" applyFont="1" applyFill="1" applyBorder="1" applyAlignment="1" applyProtection="1">
      <alignment horizontal="center" vertical="center"/>
      <protection hidden="1"/>
    </xf>
    <xf numFmtId="0" fontId="9" fillId="4" borderId="16" xfId="0" applyFont="1" applyFill="1" applyBorder="1" applyAlignment="1" applyProtection="1">
      <alignment vertical="center"/>
      <protection hidden="1"/>
    </xf>
    <xf numFmtId="0" fontId="9" fillId="0" borderId="0" xfId="0" applyFont="1" applyAlignment="1" applyProtection="1">
      <alignment horizontal="left" vertical="top" wrapText="1"/>
      <protection hidden="1"/>
    </xf>
    <xf numFmtId="0" fontId="11" fillId="4" borderId="18" xfId="0" applyFont="1" applyFill="1" applyBorder="1" applyAlignment="1" applyProtection="1">
      <alignment vertical="top"/>
      <protection hidden="1"/>
    </xf>
    <xf numFmtId="0" fontId="9" fillId="4" borderId="20" xfId="0" applyFont="1" applyFill="1" applyBorder="1" applyAlignment="1" applyProtection="1">
      <alignment vertical="top"/>
      <protection hidden="1"/>
    </xf>
    <xf numFmtId="0" fontId="11" fillId="4" borderId="20" xfId="0" applyFont="1" applyFill="1" applyBorder="1" applyAlignment="1" applyProtection="1">
      <alignment vertical="top"/>
      <protection hidden="1"/>
    </xf>
    <xf numFmtId="0" fontId="9" fillId="4" borderId="19" xfId="0" applyFont="1" applyFill="1" applyBorder="1" applyAlignment="1" applyProtection="1">
      <alignment vertical="top"/>
      <protection hidden="1"/>
    </xf>
    <xf numFmtId="0" fontId="9" fillId="0" borderId="0" xfId="0" applyFont="1" applyAlignment="1" applyProtection="1">
      <alignment horizontal="center"/>
      <protection hidden="1"/>
    </xf>
    <xf numFmtId="0" fontId="11" fillId="4" borderId="21" xfId="0" applyFont="1" applyFill="1" applyBorder="1" applyAlignment="1" applyProtection="1">
      <alignment vertical="top"/>
      <protection hidden="1"/>
    </xf>
    <xf numFmtId="0" fontId="9" fillId="4" borderId="22" xfId="0" applyFont="1" applyFill="1" applyBorder="1" applyAlignment="1" applyProtection="1">
      <alignment vertical="top"/>
      <protection hidden="1"/>
    </xf>
    <xf numFmtId="0" fontId="11" fillId="4" borderId="22" xfId="0" applyFont="1" applyFill="1" applyBorder="1" applyAlignment="1" applyProtection="1">
      <alignment vertical="top"/>
      <protection hidden="1"/>
    </xf>
    <xf numFmtId="0" fontId="9" fillId="4" borderId="8" xfId="0" applyFont="1" applyFill="1" applyBorder="1" applyProtection="1">
      <protection hidden="1"/>
    </xf>
    <xf numFmtId="0" fontId="9" fillId="4" borderId="22" xfId="0" applyFont="1" applyFill="1" applyBorder="1" applyProtection="1">
      <protection hidden="1"/>
    </xf>
    <xf numFmtId="14" fontId="38" fillId="0" borderId="0" xfId="0" applyNumberFormat="1" applyFont="1" applyAlignment="1" applyProtection="1">
      <alignment horizontal="center"/>
      <protection hidden="1"/>
    </xf>
    <xf numFmtId="0" fontId="38" fillId="0" borderId="0" xfId="0" applyFont="1" applyAlignment="1" applyProtection="1">
      <alignment horizontal="center"/>
      <protection hidden="1"/>
    </xf>
    <xf numFmtId="0" fontId="11" fillId="0" borderId="19" xfId="0" applyFont="1" applyBorder="1" applyAlignment="1" applyProtection="1">
      <alignment horizontal="center" vertical="top"/>
      <protection hidden="1"/>
    </xf>
    <xf numFmtId="0" fontId="11" fillId="0" borderId="0" xfId="0" applyFont="1" applyAlignment="1" applyProtection="1">
      <alignment horizontal="center" vertical="top"/>
      <protection hidden="1"/>
    </xf>
    <xf numFmtId="0" fontId="11" fillId="0" borderId="0" xfId="0" quotePrefix="1" applyFont="1" applyAlignment="1" applyProtection="1">
      <alignment horizontal="right"/>
      <protection hidden="1"/>
    </xf>
    <xf numFmtId="0" fontId="38" fillId="0" borderId="8" xfId="0" applyFont="1" applyBorder="1" applyAlignment="1" applyProtection="1">
      <alignment horizontal="center"/>
      <protection hidden="1"/>
    </xf>
    <xf numFmtId="0" fontId="17" fillId="0" borderId="0" xfId="0" quotePrefix="1" applyFont="1" applyProtection="1">
      <protection hidden="1"/>
    </xf>
    <xf numFmtId="0" fontId="11" fillId="0" borderId="0" xfId="0" applyFont="1" applyProtection="1">
      <protection hidden="1"/>
    </xf>
    <xf numFmtId="0" fontId="11" fillId="0" borderId="0" xfId="0" applyFont="1" applyAlignment="1" applyProtection="1">
      <alignment horizontal="left"/>
      <protection hidden="1"/>
    </xf>
    <xf numFmtId="0" fontId="9" fillId="0" borderId="0" xfId="0" applyFont="1" applyAlignment="1" applyProtection="1">
      <alignment horizontal="center"/>
      <protection locked="0"/>
    </xf>
    <xf numFmtId="0" fontId="33" fillId="0" borderId="0" xfId="0" applyFont="1" applyProtection="1">
      <protection hidden="1"/>
    </xf>
    <xf numFmtId="0" fontId="33" fillId="0" borderId="0" xfId="0" applyFont="1" applyAlignment="1" applyProtection="1">
      <alignment vertical="center"/>
      <protection hidden="1"/>
    </xf>
    <xf numFmtId="0" fontId="12" fillId="0" borderId="0" xfId="0" applyFont="1" applyProtection="1">
      <protection hidden="1"/>
    </xf>
    <xf numFmtId="0" fontId="17" fillId="0" borderId="0" xfId="0" applyFont="1" applyAlignment="1" applyProtection="1">
      <alignment horizontal="center"/>
      <protection hidden="1"/>
    </xf>
    <xf numFmtId="0" fontId="33" fillId="4" borderId="32" xfId="0" applyFont="1" applyFill="1" applyBorder="1" applyAlignment="1" applyProtection="1">
      <alignment horizontal="center"/>
      <protection hidden="1"/>
    </xf>
    <xf numFmtId="0" fontId="35" fillId="4" borderId="4" xfId="0" applyFont="1" applyFill="1" applyBorder="1" applyAlignment="1" applyProtection="1">
      <alignment horizontal="center"/>
      <protection hidden="1"/>
    </xf>
    <xf numFmtId="0" fontId="35" fillId="4" borderId="31" xfId="0" applyFont="1" applyFill="1" applyBorder="1" applyAlignment="1" applyProtection="1">
      <alignment horizontal="center"/>
      <protection hidden="1"/>
    </xf>
    <xf numFmtId="0" fontId="35" fillId="4" borderId="30" xfId="0" applyFont="1" applyFill="1" applyBorder="1" applyAlignment="1" applyProtection="1">
      <alignment horizontal="center"/>
      <protection hidden="1"/>
    </xf>
    <xf numFmtId="0" fontId="35" fillId="4" borderId="32" xfId="0" applyFont="1" applyFill="1" applyBorder="1" applyAlignment="1" applyProtection="1">
      <alignment horizontal="center"/>
      <protection hidden="1"/>
    </xf>
    <xf numFmtId="0" fontId="33" fillId="4" borderId="4" xfId="0" applyFont="1" applyFill="1" applyBorder="1" applyAlignment="1" applyProtection="1">
      <alignment horizontal="center"/>
      <protection hidden="1"/>
    </xf>
    <xf numFmtId="49" fontId="11" fillId="0" borderId="26" xfId="0" applyNumberFormat="1" applyFont="1" applyBorder="1" applyProtection="1">
      <protection hidden="1"/>
    </xf>
    <xf numFmtId="0" fontId="33" fillId="4" borderId="30" xfId="0" applyFont="1" applyFill="1" applyBorder="1" applyAlignment="1" applyProtection="1">
      <alignment horizontal="center"/>
      <protection hidden="1"/>
    </xf>
    <xf numFmtId="0" fontId="11" fillId="0" borderId="25" xfId="0" applyFont="1" applyBorder="1" applyAlignment="1" applyProtection="1">
      <alignment horizontal="center"/>
      <protection hidden="1"/>
    </xf>
    <xf numFmtId="0" fontId="33" fillId="4" borderId="33" xfId="0" applyFont="1" applyFill="1" applyBorder="1" applyAlignment="1" applyProtection="1">
      <alignment horizontal="center"/>
      <protection hidden="1"/>
    </xf>
    <xf numFmtId="0" fontId="33" fillId="4" borderId="17" xfId="0" applyFont="1" applyFill="1" applyBorder="1" applyAlignment="1" applyProtection="1">
      <alignment horizontal="center"/>
      <protection hidden="1"/>
    </xf>
    <xf numFmtId="0" fontId="33" fillId="4" borderId="34" xfId="0" applyFont="1" applyFill="1" applyBorder="1" applyAlignment="1" applyProtection="1">
      <alignment horizontal="left"/>
      <protection hidden="1"/>
    </xf>
    <xf numFmtId="49" fontId="9" fillId="0" borderId="2" xfId="0" applyNumberFormat="1" applyFont="1" applyBorder="1" applyProtection="1">
      <protection hidden="1"/>
    </xf>
    <xf numFmtId="49" fontId="9" fillId="0" borderId="23" xfId="0" applyNumberFormat="1" applyFont="1" applyBorder="1" applyAlignment="1" applyProtection="1">
      <alignment horizontal="center"/>
      <protection hidden="1"/>
    </xf>
    <xf numFmtId="0" fontId="9" fillId="0" borderId="72" xfId="0" applyFont="1" applyBorder="1" applyAlignment="1" applyProtection="1">
      <alignment horizontal="center"/>
      <protection hidden="1"/>
    </xf>
    <xf numFmtId="0" fontId="9" fillId="4" borderId="35" xfId="0" applyFont="1" applyFill="1" applyBorder="1" applyProtection="1">
      <protection hidden="1"/>
    </xf>
    <xf numFmtId="0" fontId="9" fillId="4" borderId="36" xfId="0" applyFont="1" applyFill="1" applyBorder="1" applyProtection="1">
      <protection hidden="1"/>
    </xf>
    <xf numFmtId="49" fontId="9" fillId="0" borderId="7" xfId="0" applyNumberFormat="1" applyFont="1" applyBorder="1" applyProtection="1">
      <protection hidden="1"/>
    </xf>
    <xf numFmtId="49" fontId="9" fillId="0" borderId="16" xfId="0" applyNumberFormat="1" applyFont="1" applyBorder="1" applyAlignment="1" applyProtection="1">
      <alignment horizontal="center"/>
      <protection hidden="1"/>
    </xf>
    <xf numFmtId="0" fontId="9" fillId="0" borderId="39" xfId="0" applyFont="1" applyBorder="1" applyAlignment="1" applyProtection="1">
      <alignment horizontal="center"/>
      <protection hidden="1"/>
    </xf>
    <xf numFmtId="0" fontId="9" fillId="4" borderId="37" xfId="0" applyFont="1" applyFill="1" applyBorder="1" applyProtection="1">
      <protection hidden="1"/>
    </xf>
    <xf numFmtId="0" fontId="9" fillId="4" borderId="38" xfId="0" applyFont="1" applyFill="1" applyBorder="1" applyProtection="1">
      <protection hidden="1"/>
    </xf>
    <xf numFmtId="49" fontId="9" fillId="0" borderId="14" xfId="0" applyNumberFormat="1" applyFont="1" applyBorder="1" applyProtection="1">
      <protection hidden="1"/>
    </xf>
    <xf numFmtId="49" fontId="9" fillId="0" borderId="71" xfId="0" applyNumberFormat="1" applyFont="1" applyBorder="1" applyAlignment="1" applyProtection="1">
      <alignment horizontal="center"/>
      <protection hidden="1"/>
    </xf>
    <xf numFmtId="0" fontId="9" fillId="0" borderId="70" xfId="0" applyFont="1" applyBorder="1" applyAlignment="1" applyProtection="1">
      <alignment horizontal="center"/>
      <protection hidden="1"/>
    </xf>
    <xf numFmtId="0" fontId="9" fillId="4" borderId="16" xfId="0" applyFont="1" applyFill="1" applyBorder="1" applyProtection="1">
      <protection hidden="1"/>
    </xf>
    <xf numFmtId="0" fontId="9" fillId="4" borderId="39" xfId="0" applyFont="1" applyFill="1" applyBorder="1" applyProtection="1">
      <protection hidden="1"/>
    </xf>
    <xf numFmtId="0" fontId="9" fillId="0" borderId="1" xfId="0" applyFont="1" applyBorder="1" applyAlignment="1" applyProtection="1">
      <alignment horizontal="left" vertical="top"/>
      <protection hidden="1"/>
    </xf>
    <xf numFmtId="0" fontId="11" fillId="4" borderId="40" xfId="0" applyFont="1" applyFill="1" applyBorder="1" applyAlignment="1" applyProtection="1">
      <alignment horizontal="left" vertical="top"/>
      <protection hidden="1"/>
    </xf>
    <xf numFmtId="0" fontId="11" fillId="4" borderId="1" xfId="0" applyFont="1" applyFill="1" applyBorder="1" applyAlignment="1" applyProtection="1">
      <alignment horizontal="left"/>
      <protection hidden="1"/>
    </xf>
    <xf numFmtId="0" fontId="11" fillId="4" borderId="18" xfId="0" applyFont="1" applyFill="1" applyBorder="1" applyAlignment="1" applyProtection="1">
      <alignment horizontal="left"/>
      <protection hidden="1"/>
    </xf>
    <xf numFmtId="0" fontId="9" fillId="4" borderId="41" xfId="0" applyFont="1" applyFill="1" applyBorder="1" applyAlignment="1" applyProtection="1">
      <alignment horizontal="center"/>
      <protection hidden="1"/>
    </xf>
    <xf numFmtId="0" fontId="9" fillId="0" borderId="0" xfId="0" applyFont="1" applyAlignment="1" applyProtection="1">
      <alignment horizontal="left" vertical="top"/>
      <protection hidden="1"/>
    </xf>
    <xf numFmtId="0" fontId="11" fillId="4" borderId="42" xfId="0" applyFont="1" applyFill="1" applyBorder="1" applyAlignment="1" applyProtection="1">
      <alignment horizontal="left" vertical="top"/>
      <protection hidden="1"/>
    </xf>
    <xf numFmtId="0" fontId="11" fillId="4" borderId="8" xfId="0" applyFont="1" applyFill="1" applyBorder="1" applyAlignment="1" applyProtection="1">
      <alignment horizontal="left"/>
      <protection hidden="1"/>
    </xf>
    <xf numFmtId="0" fontId="9" fillId="4" borderId="21" xfId="0" applyFont="1" applyFill="1" applyBorder="1" applyAlignment="1" applyProtection="1">
      <alignment horizontal="center"/>
      <protection hidden="1"/>
    </xf>
    <xf numFmtId="0" fontId="9" fillId="4" borderId="43" xfId="0" applyFont="1" applyFill="1" applyBorder="1" applyAlignment="1" applyProtection="1">
      <alignment horizontal="center"/>
      <protection hidden="1"/>
    </xf>
    <xf numFmtId="0" fontId="38" fillId="0" borderId="0" xfId="0" applyFont="1" applyProtection="1">
      <protection hidden="1"/>
    </xf>
    <xf numFmtId="0" fontId="11" fillId="4" borderId="54" xfId="0" applyFont="1" applyFill="1" applyBorder="1" applyAlignment="1" applyProtection="1">
      <alignment horizontal="left" vertical="top"/>
      <protection hidden="1"/>
    </xf>
    <xf numFmtId="0" fontId="11" fillId="4" borderId="55" xfId="0" applyFont="1" applyFill="1" applyBorder="1" applyAlignment="1" applyProtection="1">
      <alignment horizontal="left" vertical="top"/>
      <protection hidden="1"/>
    </xf>
    <xf numFmtId="0" fontId="11" fillId="4" borderId="56" xfId="0" applyFont="1" applyFill="1" applyBorder="1" applyAlignment="1" applyProtection="1">
      <alignment horizontal="left" vertical="top"/>
      <protection hidden="1"/>
    </xf>
    <xf numFmtId="0" fontId="11" fillId="4" borderId="57" xfId="0" applyFont="1" applyFill="1" applyBorder="1" applyAlignment="1" applyProtection="1">
      <alignment horizontal="left" vertical="top"/>
      <protection hidden="1"/>
    </xf>
    <xf numFmtId="0" fontId="11" fillId="0" borderId="0" xfId="0" applyFont="1" applyAlignment="1" applyProtection="1">
      <alignment vertical="top"/>
      <protection hidden="1"/>
    </xf>
    <xf numFmtId="0" fontId="11" fillId="0" borderId="0" xfId="0" applyFont="1" applyAlignment="1" applyProtection="1">
      <alignment horizontal="left" vertical="top"/>
      <protection hidden="1"/>
    </xf>
    <xf numFmtId="0" fontId="9" fillId="2" borderId="0" xfId="0" applyFont="1" applyFill="1" applyAlignment="1" applyProtection="1">
      <alignment horizontal="center"/>
      <protection hidden="1"/>
    </xf>
    <xf numFmtId="0" fontId="9" fillId="2" borderId="0" xfId="0" applyFont="1" applyFill="1" applyProtection="1">
      <protection hidden="1"/>
    </xf>
    <xf numFmtId="0" fontId="9" fillId="0" borderId="0" xfId="0" applyFont="1" applyAlignment="1">
      <alignment vertical="center"/>
    </xf>
    <xf numFmtId="0" fontId="11" fillId="0" borderId="75" xfId="0" applyFont="1" applyBorder="1" applyAlignment="1">
      <alignment horizontal="center" vertical="center"/>
    </xf>
    <xf numFmtId="0" fontId="11" fillId="0" borderId="76" xfId="0" applyFont="1" applyBorder="1" applyAlignment="1">
      <alignment horizontal="center" vertical="center"/>
    </xf>
    <xf numFmtId="0" fontId="11" fillId="0" borderId="77" xfId="0" applyFont="1" applyBorder="1" applyAlignment="1">
      <alignment horizontal="center" vertical="center"/>
    </xf>
    <xf numFmtId="0" fontId="9" fillId="0" borderId="0" xfId="0" quotePrefix="1" applyFont="1" applyAlignment="1">
      <alignment horizontal="left" vertical="center" wrapText="1"/>
    </xf>
    <xf numFmtId="0" fontId="9" fillId="0" borderId="0" xfId="0" applyFont="1" applyAlignment="1">
      <alignment vertical="center" wrapText="1"/>
    </xf>
    <xf numFmtId="0" fontId="9" fillId="0" borderId="0" xfId="0" quotePrefix="1" applyFont="1" applyAlignment="1">
      <alignment horizontal="left" wrapText="1"/>
    </xf>
    <xf numFmtId="0" fontId="9" fillId="0" borderId="0" xfId="0" applyFont="1" applyAlignment="1">
      <alignment horizontal="left" wrapText="1"/>
    </xf>
    <xf numFmtId="0" fontId="17" fillId="0" borderId="0" xfId="0" applyFont="1" applyAlignment="1">
      <alignment horizontal="left" vertical="top" wrapText="1"/>
    </xf>
    <xf numFmtId="0" fontId="23" fillId="0" borderId="0" xfId="1" applyNumberFormat="1" applyFont="1" applyFill="1" applyBorder="1" applyAlignment="1" applyProtection="1">
      <alignment horizontal="center"/>
      <protection locked="0"/>
    </xf>
    <xf numFmtId="0" fontId="17" fillId="0" borderId="0" xfId="0" applyFont="1" applyAlignment="1">
      <alignment horizontal="left" wrapText="1"/>
    </xf>
    <xf numFmtId="0" fontId="17" fillId="0" borderId="0" xfId="0" quotePrefix="1" applyFont="1" applyAlignment="1">
      <alignment horizontal="left" wrapText="1"/>
    </xf>
    <xf numFmtId="0" fontId="17" fillId="0" borderId="0" xfId="0" applyFont="1" applyAlignment="1">
      <alignment wrapText="1"/>
    </xf>
    <xf numFmtId="164" fontId="21" fillId="0" borderId="0" xfId="3" applyFont="1" applyAlignment="1">
      <alignment horizontal="left" wrapText="1" indent="3"/>
    </xf>
    <xf numFmtId="0" fontId="20" fillId="0" borderId="0" xfId="0" applyFont="1" applyAlignment="1">
      <alignment horizontal="left" wrapText="1" indent="3"/>
    </xf>
    <xf numFmtId="164" fontId="19" fillId="0" borderId="0" xfId="3" applyFont="1" applyAlignment="1">
      <alignment horizontal="left"/>
    </xf>
    <xf numFmtId="164" fontId="17" fillId="0" borderId="0" xfId="3" applyFont="1" applyAlignment="1">
      <alignment horizontal="left" vertical="top" wrapText="1"/>
    </xf>
    <xf numFmtId="0" fontId="12" fillId="0" borderId="0" xfId="3" quotePrefix="1" applyNumberFormat="1" applyFont="1" applyAlignment="1" applyProtection="1">
      <alignment horizontal="center"/>
      <protection hidden="1"/>
    </xf>
    <xf numFmtId="0" fontId="12" fillId="0" borderId="0" xfId="3" applyNumberFormat="1" applyFont="1" applyAlignment="1" applyProtection="1">
      <alignment horizontal="center"/>
      <protection hidden="1"/>
    </xf>
    <xf numFmtId="164" fontId="17" fillId="0" borderId="0" xfId="3" quotePrefix="1" applyFont="1" applyAlignment="1">
      <alignment horizontal="left" vertical="center" wrapText="1"/>
    </xf>
    <xf numFmtId="0" fontId="17" fillId="0" borderId="0" xfId="0" applyFont="1" applyAlignment="1">
      <alignment vertical="center" wrapText="1"/>
    </xf>
    <xf numFmtId="164" fontId="19" fillId="0" borderId="0" xfId="3" quotePrefix="1" applyFont="1" applyAlignment="1">
      <alignment horizontal="left"/>
    </xf>
    <xf numFmtId="164" fontId="17" fillId="0" borderId="0" xfId="3" quotePrefix="1" applyFont="1" applyAlignment="1">
      <alignment horizontal="left" vertical="top" wrapText="1"/>
    </xf>
    <xf numFmtId="164" fontId="17" fillId="0" borderId="0" xfId="3" applyFont="1" applyAlignment="1">
      <alignment horizontal="left" vertical="center" wrapText="1"/>
    </xf>
    <xf numFmtId="164" fontId="20" fillId="0" borderId="0" xfId="3" quotePrefix="1" applyFont="1" applyAlignment="1">
      <alignment horizontal="left" vertical="top" wrapText="1"/>
    </xf>
    <xf numFmtId="164" fontId="20" fillId="0" borderId="0" xfId="3" applyFont="1" applyAlignment="1">
      <alignment horizontal="left" vertical="top" wrapText="1"/>
    </xf>
    <xf numFmtId="0" fontId="13" fillId="0" borderId="0" xfId="0" applyFont="1" applyAlignment="1">
      <alignment horizontal="left" vertical="center" wrapText="1"/>
    </xf>
    <xf numFmtId="0" fontId="12" fillId="0" borderId="0" xfId="0" applyFont="1" applyAlignment="1">
      <alignment horizontal="center"/>
    </xf>
    <xf numFmtId="0" fontId="12" fillId="0" borderId="0" xfId="0" applyFont="1" applyAlignment="1">
      <alignment horizontal="left" wrapText="1"/>
    </xf>
    <xf numFmtId="0" fontId="13" fillId="0" borderId="0" xfId="0" applyFont="1" applyAlignment="1">
      <alignment horizontal="justify" vertical="center" wrapText="1"/>
    </xf>
    <xf numFmtId="164" fontId="12" fillId="0" borderId="0" xfId="5" applyFont="1" applyAlignment="1">
      <alignment horizontal="left"/>
    </xf>
    <xf numFmtId="0" fontId="27" fillId="0" borderId="0" xfId="1" applyNumberFormat="1" applyFont="1" applyFill="1" applyBorder="1" applyAlignment="1" applyProtection="1">
      <alignment horizontal="center" wrapText="1"/>
    </xf>
    <xf numFmtId="0" fontId="16" fillId="0" borderId="0" xfId="1" applyNumberFormat="1" applyFont="1" applyFill="1" applyBorder="1" applyAlignment="1" applyProtection="1">
      <alignment horizontal="center" wrapText="1"/>
    </xf>
    <xf numFmtId="0" fontId="12" fillId="0" borderId="0" xfId="0" applyFont="1" applyAlignment="1">
      <alignment horizontal="left"/>
    </xf>
    <xf numFmtId="0" fontId="13" fillId="0" borderId="0" xfId="0" applyFont="1" applyAlignment="1" applyProtection="1">
      <alignment horizontal="justify" vertical="top" wrapText="1"/>
      <protection locked="0"/>
    </xf>
    <xf numFmtId="0" fontId="12" fillId="0" borderId="0" xfId="5" applyNumberFormat="1" applyFont="1" applyAlignment="1">
      <alignment horizontal="left"/>
    </xf>
    <xf numFmtId="0" fontId="18" fillId="0" borderId="0" xfId="1" applyFont="1" applyFill="1" applyBorder="1" applyAlignment="1" applyProtection="1">
      <alignment horizontal="center" vertical="top"/>
    </xf>
    <xf numFmtId="0" fontId="13" fillId="0" borderId="0" xfId="0" applyFont="1" applyAlignment="1">
      <alignment horizontal="center"/>
    </xf>
    <xf numFmtId="0" fontId="30" fillId="0" borderId="0" xfId="0" quotePrefix="1" applyFont="1" applyAlignment="1">
      <alignment horizontal="left" wrapText="1"/>
    </xf>
    <xf numFmtId="0" fontId="29" fillId="0" borderId="0" xfId="0" applyFont="1" applyAlignment="1">
      <alignment horizontal="center"/>
    </xf>
    <xf numFmtId="0" fontId="19" fillId="4" borderId="50" xfId="0" applyFont="1" applyFill="1" applyBorder="1" applyAlignment="1">
      <alignment horizontal="center"/>
    </xf>
    <xf numFmtId="0" fontId="19" fillId="4" borderId="51" xfId="0" applyFont="1" applyFill="1" applyBorder="1" applyAlignment="1">
      <alignment horizontal="center"/>
    </xf>
    <xf numFmtId="0" fontId="19" fillId="4" borderId="52" xfId="0" applyFont="1" applyFill="1" applyBorder="1" applyAlignment="1">
      <alignment horizontal="center"/>
    </xf>
    <xf numFmtId="0" fontId="31" fillId="0" borderId="47" xfId="0" quotePrefix="1" applyFont="1" applyBorder="1" applyAlignment="1">
      <alignment horizontal="left" vertical="center" wrapText="1"/>
    </xf>
    <xf numFmtId="0" fontId="9" fillId="0" borderId="48" xfId="0" applyFont="1" applyBorder="1" applyAlignment="1">
      <alignment horizontal="left" vertical="center" wrapText="1"/>
    </xf>
    <xf numFmtId="0" fontId="9" fillId="0" borderId="49" xfId="0" applyFont="1" applyBorder="1" applyAlignment="1">
      <alignment horizontal="left" vertical="center" wrapText="1"/>
    </xf>
    <xf numFmtId="0" fontId="9" fillId="0" borderId="80" xfId="0" applyFont="1" applyBorder="1" applyAlignment="1">
      <alignment horizontal="left" vertical="center" wrapText="1"/>
    </xf>
    <xf numFmtId="0" fontId="9" fillId="0" borderId="44" xfId="0" applyFont="1" applyBorder="1" applyAlignment="1">
      <alignment horizontal="left" vertical="center" wrapText="1"/>
    </xf>
    <xf numFmtId="0" fontId="9" fillId="0" borderId="81" xfId="0" applyFont="1" applyBorder="1" applyAlignment="1">
      <alignment horizontal="left" vertical="center" wrapText="1"/>
    </xf>
    <xf numFmtId="0" fontId="11" fillId="0" borderId="19" xfId="0" applyFont="1" applyBorder="1" applyAlignment="1">
      <alignment horizontal="center" vertical="top"/>
    </xf>
    <xf numFmtId="0" fontId="11" fillId="0" borderId="5" xfId="0" applyFont="1" applyBorder="1" applyAlignment="1">
      <alignment horizontal="center"/>
    </xf>
    <xf numFmtId="0" fontId="11" fillId="0" borderId="0" xfId="0" applyFont="1" applyAlignment="1">
      <alignment horizontal="center"/>
    </xf>
    <xf numFmtId="0" fontId="11" fillId="0" borderId="24" xfId="0" applyFont="1" applyBorder="1" applyAlignment="1">
      <alignment horizontal="center"/>
    </xf>
    <xf numFmtId="0" fontId="11" fillId="4" borderId="21" xfId="0" applyFont="1" applyFill="1" applyBorder="1" applyAlignment="1">
      <alignment vertical="top"/>
    </xf>
    <xf numFmtId="0" fontId="11" fillId="4" borderId="22" xfId="0" applyFont="1" applyFill="1" applyBorder="1" applyAlignment="1">
      <alignment vertical="top"/>
    </xf>
    <xf numFmtId="0" fontId="9" fillId="0" borderId="22" xfId="0" applyFont="1" applyBorder="1"/>
    <xf numFmtId="0" fontId="11" fillId="4" borderId="18" xfId="0" applyFont="1" applyFill="1" applyBorder="1" applyAlignment="1">
      <alignment vertical="top"/>
    </xf>
    <xf numFmtId="0" fontId="11" fillId="4" borderId="20" xfId="0" applyFont="1" applyFill="1" applyBorder="1" applyAlignment="1">
      <alignment vertical="top"/>
    </xf>
    <xf numFmtId="0" fontId="9" fillId="0" borderId="20" xfId="0" applyFont="1" applyBorder="1"/>
    <xf numFmtId="0" fontId="37" fillId="4" borderId="10" xfId="0" applyFont="1" applyFill="1" applyBorder="1" applyAlignment="1">
      <alignment horizontal="left" vertical="center" wrapText="1"/>
    </xf>
    <xf numFmtId="0" fontId="37" fillId="4" borderId="12" xfId="0" applyFont="1" applyFill="1" applyBorder="1" applyAlignment="1">
      <alignment horizontal="left" vertical="center" wrapText="1"/>
    </xf>
    <xf numFmtId="0" fontId="11" fillId="3" borderId="19" xfId="0" applyFont="1" applyFill="1" applyBorder="1" applyAlignment="1">
      <alignment vertical="top"/>
    </xf>
    <xf numFmtId="0" fontId="9" fillId="3" borderId="19" xfId="0" applyFont="1" applyFill="1" applyBorder="1"/>
    <xf numFmtId="0" fontId="9" fillId="0" borderId="19" xfId="0" applyFont="1" applyBorder="1"/>
    <xf numFmtId="0" fontId="11" fillId="4" borderId="10" xfId="0" applyFont="1" applyFill="1" applyBorder="1" applyAlignment="1">
      <alignment horizontal="center" vertical="center" wrapText="1"/>
    </xf>
    <xf numFmtId="0" fontId="11" fillId="4" borderId="12" xfId="0" applyFont="1" applyFill="1" applyBorder="1" applyAlignment="1">
      <alignment horizontal="center" vertical="center" wrapText="1"/>
    </xf>
    <xf numFmtId="0" fontId="38" fillId="0" borderId="8" xfId="0" applyFont="1" applyBorder="1" applyAlignment="1">
      <alignment horizontal="center"/>
    </xf>
    <xf numFmtId="0" fontId="9" fillId="0" borderId="8" xfId="0" applyFont="1" applyBorder="1"/>
    <xf numFmtId="0" fontId="19" fillId="6" borderId="50" xfId="0" applyFont="1" applyFill="1" applyBorder="1" applyAlignment="1">
      <alignment horizontal="center"/>
    </xf>
    <xf numFmtId="0" fontId="19" fillId="6" borderId="51" xfId="0" applyFont="1" applyFill="1" applyBorder="1" applyAlignment="1">
      <alignment horizontal="center"/>
    </xf>
    <xf numFmtId="0" fontId="19" fillId="6" borderId="52" xfId="0" applyFont="1" applyFill="1" applyBorder="1" applyAlignment="1">
      <alignment horizontal="center"/>
    </xf>
    <xf numFmtId="0" fontId="19" fillId="5" borderId="50" xfId="0" applyFont="1" applyFill="1" applyBorder="1" applyAlignment="1">
      <alignment horizontal="center"/>
    </xf>
    <xf numFmtId="0" fontId="19" fillId="5" borderId="51" xfId="0" applyFont="1" applyFill="1" applyBorder="1" applyAlignment="1">
      <alignment horizontal="center"/>
    </xf>
    <xf numFmtId="0" fontId="19" fillId="5" borderId="52" xfId="0" applyFont="1" applyFill="1" applyBorder="1" applyAlignment="1">
      <alignment horizontal="center"/>
    </xf>
    <xf numFmtId="0" fontId="11" fillId="0" borderId="5" xfId="0" applyFont="1" applyBorder="1" applyAlignment="1">
      <alignment horizontal="center" vertical="center"/>
    </xf>
    <xf numFmtId="0" fontId="11" fillId="0" borderId="24" xfId="0" applyFont="1" applyBorder="1" applyAlignment="1">
      <alignment horizontal="center" vertical="center"/>
    </xf>
    <xf numFmtId="0" fontId="11" fillId="0" borderId="21" xfId="0" applyFont="1" applyBorder="1" applyAlignment="1">
      <alignment horizontal="center" vertical="center"/>
    </xf>
    <xf numFmtId="0" fontId="11" fillId="0" borderId="22" xfId="0" applyFont="1" applyBorder="1" applyAlignment="1">
      <alignment horizontal="center" vertical="center"/>
    </xf>
    <xf numFmtId="0" fontId="11" fillId="0" borderId="0" xfId="0" quotePrefix="1" applyFont="1" applyAlignment="1">
      <alignment horizontal="center"/>
    </xf>
    <xf numFmtId="0" fontId="11" fillId="0" borderId="21" xfId="0" applyFont="1" applyBorder="1" applyAlignment="1">
      <alignment horizontal="center"/>
    </xf>
    <xf numFmtId="0" fontId="11" fillId="0" borderId="8" xfId="0" applyFont="1" applyBorder="1" applyAlignment="1">
      <alignment horizontal="center"/>
    </xf>
    <xf numFmtId="0" fontId="9" fillId="0" borderId="0" xfId="0" applyFont="1" applyAlignment="1">
      <alignment horizontal="center"/>
    </xf>
    <xf numFmtId="0" fontId="9" fillId="0" borderId="41" xfId="0" applyFont="1" applyBorder="1" applyAlignment="1">
      <alignment horizontal="center"/>
    </xf>
    <xf numFmtId="0" fontId="11" fillId="0" borderId="22" xfId="0" applyFont="1" applyBorder="1" applyAlignment="1">
      <alignment horizontal="center"/>
    </xf>
    <xf numFmtId="0" fontId="11" fillId="0" borderId="0" xfId="0" applyFont="1" applyAlignment="1">
      <alignment horizontal="center" vertical="top"/>
    </xf>
    <xf numFmtId="0" fontId="11" fillId="0" borderId="8" xfId="0" applyFont="1" applyBorder="1" applyAlignment="1">
      <alignment horizontal="center" vertical="top"/>
    </xf>
    <xf numFmtId="165" fontId="39" fillId="0" borderId="73" xfId="4" applyNumberFormat="1" applyFont="1" applyBorder="1" applyAlignment="1" applyProtection="1">
      <alignment horizontal="center"/>
      <protection locked="0"/>
    </xf>
    <xf numFmtId="165" fontId="39" fillId="0" borderId="15" xfId="4" applyNumberFormat="1" applyFont="1" applyBorder="1" applyAlignment="1" applyProtection="1">
      <alignment horizontal="center"/>
      <protection locked="0"/>
    </xf>
    <xf numFmtId="0" fontId="19" fillId="0" borderId="0" xfId="0" quotePrefix="1" applyFont="1" applyAlignment="1">
      <alignment horizontal="center"/>
    </xf>
    <xf numFmtId="0" fontId="12" fillId="0" borderId="0" xfId="0" applyFont="1" applyAlignment="1" applyProtection="1">
      <alignment horizontal="center"/>
      <protection hidden="1"/>
    </xf>
    <xf numFmtId="0" fontId="18" fillId="0" borderId="0" xfId="0" applyFont="1" applyAlignment="1" applyProtection="1">
      <alignment horizontal="left"/>
      <protection hidden="1"/>
    </xf>
    <xf numFmtId="0" fontId="33" fillId="4" borderId="27" xfId="0" applyFont="1" applyFill="1" applyBorder="1" applyAlignment="1">
      <alignment horizontal="center"/>
    </xf>
    <xf numFmtId="0" fontId="33" fillId="4" borderId="28" xfId="0" applyFont="1" applyFill="1" applyBorder="1" applyAlignment="1">
      <alignment horizontal="center"/>
    </xf>
    <xf numFmtId="0" fontId="33" fillId="4" borderId="29" xfId="0" applyFont="1" applyFill="1" applyBorder="1" applyAlignment="1">
      <alignment horizontal="center"/>
    </xf>
    <xf numFmtId="0" fontId="19" fillId="4" borderId="50" xfId="0" applyFont="1" applyFill="1" applyBorder="1" applyAlignment="1">
      <alignment horizontal="center" vertical="center"/>
    </xf>
    <xf numFmtId="0" fontId="19" fillId="4" borderId="51" xfId="0" applyFont="1" applyFill="1" applyBorder="1" applyAlignment="1">
      <alignment horizontal="center" vertical="center"/>
    </xf>
    <xf numFmtId="0" fontId="19" fillId="4" borderId="52" xfId="0" applyFont="1" applyFill="1" applyBorder="1" applyAlignment="1">
      <alignment horizontal="center" vertical="center"/>
    </xf>
    <xf numFmtId="0" fontId="12" fillId="0" borderId="5" xfId="0" applyFont="1" applyBorder="1" applyAlignment="1">
      <alignment horizontal="center"/>
    </xf>
    <xf numFmtId="0" fontId="12" fillId="0" borderId="25" xfId="0" applyFont="1" applyBorder="1" applyAlignment="1">
      <alignment horizontal="center"/>
    </xf>
    <xf numFmtId="0" fontId="12" fillId="0" borderId="44" xfId="0" applyFont="1" applyBorder="1" applyAlignment="1">
      <alignment horizontal="center"/>
    </xf>
    <xf numFmtId="0" fontId="19" fillId="0" borderId="5" xfId="0" applyFont="1" applyBorder="1" applyAlignment="1">
      <alignment horizontal="center"/>
    </xf>
    <xf numFmtId="0" fontId="19" fillId="0" borderId="24" xfId="0" applyFont="1" applyBorder="1" applyAlignment="1">
      <alignment horizontal="center"/>
    </xf>
    <xf numFmtId="165" fontId="39" fillId="0" borderId="74" xfId="4" applyNumberFormat="1" applyFont="1" applyBorder="1" applyAlignment="1" applyProtection="1">
      <alignment horizontal="center"/>
      <protection locked="0"/>
    </xf>
    <xf numFmtId="165" fontId="39" fillId="0" borderId="53" xfId="4" applyNumberFormat="1" applyFont="1" applyBorder="1" applyAlignment="1" applyProtection="1">
      <alignment horizontal="center"/>
      <protection locked="0"/>
    </xf>
    <xf numFmtId="0" fontId="11" fillId="0" borderId="19" xfId="0" applyFont="1" applyBorder="1" applyAlignment="1" applyProtection="1">
      <alignment horizontal="center" vertical="top"/>
      <protection hidden="1"/>
    </xf>
    <xf numFmtId="0" fontId="38" fillId="0" borderId="8" xfId="0" applyFont="1" applyBorder="1" applyAlignment="1" applyProtection="1">
      <alignment horizontal="center"/>
      <protection hidden="1"/>
    </xf>
    <xf numFmtId="0" fontId="11" fillId="4" borderId="21" xfId="0" applyFont="1" applyFill="1" applyBorder="1" applyAlignment="1" applyProtection="1">
      <alignment vertical="top"/>
      <protection hidden="1"/>
    </xf>
    <xf numFmtId="0" fontId="11" fillId="4" borderId="22" xfId="0" applyFont="1" applyFill="1" applyBorder="1" applyAlignment="1" applyProtection="1">
      <alignment vertical="top"/>
      <protection hidden="1"/>
    </xf>
    <xf numFmtId="0" fontId="9" fillId="0" borderId="22" xfId="0" applyFont="1" applyBorder="1" applyProtection="1">
      <protection hidden="1"/>
    </xf>
    <xf numFmtId="0" fontId="9" fillId="0" borderId="8" xfId="0" applyFont="1" applyBorder="1" applyProtection="1">
      <protection hidden="1"/>
    </xf>
    <xf numFmtId="0" fontId="11" fillId="3" borderId="19" xfId="0" applyFont="1" applyFill="1" applyBorder="1" applyAlignment="1" applyProtection="1">
      <alignment vertical="top"/>
      <protection hidden="1"/>
    </xf>
    <xf numFmtId="0" fontId="9" fillId="3" borderId="19" xfId="0" applyFont="1" applyFill="1" applyBorder="1" applyProtection="1">
      <protection hidden="1"/>
    </xf>
    <xf numFmtId="0" fontId="11" fillId="4" borderId="18" xfId="0" applyFont="1" applyFill="1" applyBorder="1" applyAlignment="1" applyProtection="1">
      <alignment vertical="top"/>
      <protection hidden="1"/>
    </xf>
    <xf numFmtId="0" fontId="11" fillId="4" borderId="20" xfId="0" applyFont="1" applyFill="1" applyBorder="1" applyAlignment="1" applyProtection="1">
      <alignment vertical="top"/>
      <protection hidden="1"/>
    </xf>
    <xf numFmtId="0" fontId="9" fillId="0" borderId="20" xfId="0" applyFont="1" applyBorder="1" applyProtection="1">
      <protection hidden="1"/>
    </xf>
    <xf numFmtId="0" fontId="9" fillId="0" borderId="19" xfId="0" applyFont="1" applyBorder="1" applyProtection="1">
      <protection hidden="1"/>
    </xf>
    <xf numFmtId="0" fontId="11" fillId="4" borderId="10" xfId="0" applyFont="1" applyFill="1" applyBorder="1" applyAlignment="1" applyProtection="1">
      <alignment horizontal="center" vertical="center" wrapText="1"/>
      <protection hidden="1"/>
    </xf>
    <xf numFmtId="0" fontId="11" fillId="4" borderId="12" xfId="0" applyFont="1" applyFill="1" applyBorder="1" applyAlignment="1" applyProtection="1">
      <alignment horizontal="center" vertical="center" wrapText="1"/>
      <protection hidden="1"/>
    </xf>
    <xf numFmtId="0" fontId="31" fillId="0" borderId="47" xfId="0" applyFont="1" applyBorder="1" applyAlignment="1" applyProtection="1">
      <alignment horizontal="center" vertical="center" wrapText="1"/>
      <protection hidden="1"/>
    </xf>
    <xf numFmtId="0" fontId="9" fillId="0" borderId="48" xfId="0" applyFont="1" applyBorder="1" applyAlignment="1" applyProtection="1">
      <alignment horizontal="center" vertical="center" wrapText="1"/>
      <protection hidden="1"/>
    </xf>
    <xf numFmtId="0" fontId="9" fillId="0" borderId="49" xfId="0" applyFont="1" applyBorder="1" applyAlignment="1" applyProtection="1">
      <alignment horizontal="center" vertical="center" wrapText="1"/>
      <protection hidden="1"/>
    </xf>
    <xf numFmtId="0" fontId="9" fillId="0" borderId="32" xfId="0" applyFont="1" applyBorder="1" applyAlignment="1" applyProtection="1">
      <alignment horizontal="center" vertical="center" wrapText="1"/>
      <protection hidden="1"/>
    </xf>
    <xf numFmtId="0" fontId="9" fillId="0" borderId="0" xfId="0" applyFont="1" applyAlignment="1" applyProtection="1">
      <alignment horizontal="center" vertical="center" wrapText="1"/>
      <protection hidden="1"/>
    </xf>
    <xf numFmtId="0" fontId="9" fillId="0" borderId="41" xfId="0" applyFont="1" applyBorder="1" applyAlignment="1" applyProtection="1">
      <alignment horizontal="center" vertical="center" wrapText="1"/>
      <protection hidden="1"/>
    </xf>
    <xf numFmtId="0" fontId="19" fillId="5" borderId="50" xfId="0" applyFont="1" applyFill="1" applyBorder="1" applyAlignment="1" applyProtection="1">
      <alignment horizontal="center"/>
      <protection hidden="1"/>
    </xf>
    <xf numFmtId="0" fontId="19" fillId="5" borderId="51" xfId="0" applyFont="1" applyFill="1" applyBorder="1" applyAlignment="1" applyProtection="1">
      <alignment horizontal="center"/>
      <protection hidden="1"/>
    </xf>
    <xf numFmtId="0" fontId="19" fillId="5" borderId="52" xfId="0" applyFont="1" applyFill="1" applyBorder="1" applyAlignment="1" applyProtection="1">
      <alignment horizontal="center"/>
      <protection hidden="1"/>
    </xf>
    <xf numFmtId="0" fontId="11" fillId="0" borderId="0" xfId="0" applyFont="1" applyAlignment="1" applyProtection="1">
      <alignment horizontal="center"/>
      <protection hidden="1"/>
    </xf>
    <xf numFmtId="0" fontId="11" fillId="0" borderId="24" xfId="0" applyFont="1" applyBorder="1" applyAlignment="1" applyProtection="1">
      <alignment horizontal="center"/>
      <protection hidden="1"/>
    </xf>
    <xf numFmtId="0" fontId="11" fillId="0" borderId="8" xfId="0" applyFont="1" applyBorder="1" applyAlignment="1" applyProtection="1">
      <alignment horizontal="center"/>
      <protection hidden="1"/>
    </xf>
    <xf numFmtId="0" fontId="11" fillId="0" borderId="22" xfId="0" applyFont="1" applyBorder="1" applyAlignment="1" applyProtection="1">
      <alignment horizontal="center"/>
      <protection hidden="1"/>
    </xf>
    <xf numFmtId="0" fontId="11" fillId="0" borderId="0" xfId="0" applyFont="1" applyAlignment="1" applyProtection="1">
      <alignment horizontal="center" vertical="top"/>
      <protection hidden="1"/>
    </xf>
    <xf numFmtId="0" fontId="11" fillId="0" borderId="8" xfId="0" applyFont="1" applyBorder="1" applyAlignment="1" applyProtection="1">
      <alignment horizontal="center" vertical="top"/>
      <protection hidden="1"/>
    </xf>
    <xf numFmtId="0" fontId="12" fillId="0" borderId="5" xfId="0" applyFont="1" applyBorder="1" applyAlignment="1" applyProtection="1">
      <alignment horizontal="center"/>
      <protection hidden="1"/>
    </xf>
    <xf numFmtId="0" fontId="12" fillId="0" borderId="25" xfId="0" applyFont="1" applyBorder="1" applyAlignment="1" applyProtection="1">
      <alignment horizontal="center"/>
      <protection hidden="1"/>
    </xf>
    <xf numFmtId="0" fontId="12" fillId="0" borderId="44" xfId="0" applyFont="1" applyBorder="1" applyAlignment="1" applyProtection="1">
      <alignment horizontal="center"/>
      <protection hidden="1"/>
    </xf>
    <xf numFmtId="0" fontId="11" fillId="0" borderId="21" xfId="0" applyFont="1" applyBorder="1" applyAlignment="1" applyProtection="1">
      <alignment horizontal="center"/>
      <protection hidden="1"/>
    </xf>
    <xf numFmtId="165" fontId="39" fillId="0" borderId="74" xfId="4" applyNumberFormat="1" applyFont="1" applyBorder="1" applyAlignment="1" applyProtection="1">
      <alignment horizontal="center"/>
      <protection hidden="1"/>
    </xf>
    <xf numFmtId="165" fontId="39" fillId="0" borderId="53" xfId="4" applyNumberFormat="1" applyFont="1" applyBorder="1" applyAlignment="1" applyProtection="1">
      <alignment horizontal="center"/>
      <protection hidden="1"/>
    </xf>
    <xf numFmtId="165" fontId="39" fillId="0" borderId="73" xfId="4" applyNumberFormat="1" applyFont="1" applyBorder="1" applyAlignment="1" applyProtection="1">
      <alignment horizontal="center"/>
      <protection hidden="1"/>
    </xf>
    <xf numFmtId="165" fontId="39" fillId="0" borderId="15" xfId="4" applyNumberFormat="1" applyFont="1" applyBorder="1" applyAlignment="1" applyProtection="1">
      <alignment horizontal="center"/>
      <protection hidden="1"/>
    </xf>
    <xf numFmtId="0" fontId="19" fillId="5" borderId="50" xfId="0" applyFont="1" applyFill="1" applyBorder="1" applyAlignment="1" applyProtection="1">
      <alignment horizontal="center" vertical="center"/>
      <protection hidden="1"/>
    </xf>
    <xf numFmtId="0" fontId="19" fillId="5" borderId="51" xfId="0" applyFont="1" applyFill="1" applyBorder="1" applyAlignment="1" applyProtection="1">
      <alignment horizontal="center" vertical="center"/>
      <protection hidden="1"/>
    </xf>
    <xf numFmtId="0" fontId="19" fillId="5" borderId="52" xfId="0" applyFont="1" applyFill="1" applyBorder="1" applyAlignment="1" applyProtection="1">
      <alignment horizontal="center" vertical="center"/>
      <protection hidden="1"/>
    </xf>
    <xf numFmtId="0" fontId="33" fillId="4" borderId="27" xfId="0" applyFont="1" applyFill="1" applyBorder="1" applyAlignment="1" applyProtection="1">
      <alignment horizontal="center"/>
      <protection hidden="1"/>
    </xf>
    <xf numFmtId="0" fontId="33" fillId="4" borderId="28" xfId="0" applyFont="1" applyFill="1" applyBorder="1" applyAlignment="1" applyProtection="1">
      <alignment horizontal="center"/>
      <protection hidden="1"/>
    </xf>
    <xf numFmtId="0" fontId="33" fillId="4" borderId="29" xfId="0" applyFont="1" applyFill="1" applyBorder="1" applyAlignment="1" applyProtection="1">
      <alignment horizontal="center"/>
      <protection hidden="1"/>
    </xf>
    <xf numFmtId="0" fontId="19" fillId="0" borderId="5" xfId="0" applyFont="1" applyBorder="1" applyAlignment="1" applyProtection="1">
      <alignment horizontal="center"/>
      <protection hidden="1"/>
    </xf>
    <xf numFmtId="0" fontId="19" fillId="0" borderId="24" xfId="0" applyFont="1" applyBorder="1" applyAlignment="1" applyProtection="1">
      <alignment horizontal="center"/>
      <protection hidden="1"/>
    </xf>
    <xf numFmtId="0" fontId="11" fillId="0" borderId="5" xfId="0" applyFont="1" applyBorder="1" applyAlignment="1" applyProtection="1">
      <alignment horizontal="center"/>
      <protection hidden="1"/>
    </xf>
    <xf numFmtId="0" fontId="11" fillId="4" borderId="0" xfId="0" applyFont="1" applyFill="1" applyAlignment="1">
      <alignment horizontal="center"/>
    </xf>
    <xf numFmtId="0" fontId="19" fillId="0" borderId="0" xfId="0" quotePrefix="1" applyFont="1" applyAlignment="1" applyProtection="1">
      <protection hidden="1"/>
    </xf>
  </cellXfs>
  <cellStyles count="6">
    <cellStyle name="Hyperlink" xfId="1" builtinId="8"/>
    <cellStyle name="Normal" xfId="0" builtinId="0"/>
    <cellStyle name="Normal_fb107a-fb150" xfId="2" xr:uid="{00000000-0005-0000-0000-000002000000}"/>
    <cellStyle name="Normal_SFB 107 Report - Sept. 30, 2004 A1" xfId="4" xr:uid="{00000000-0005-0000-0000-000003000000}"/>
    <cellStyle name="Normal_Special Needs Transported Pupils" xfId="3" xr:uid="{00000000-0005-0000-0000-000004000000}"/>
    <cellStyle name="Normal_Special Needs Transported Pupils 2" xfId="5" xr:uid="{00000000-0005-0000-0000-000005000000}"/>
  </cellStyles>
  <dxfs count="0"/>
  <tableStyles count="0" defaultTableStyle="TableStyleMedium9" defaultPivotStyle="PivotStyleLight16"/>
  <colors>
    <mruColors>
      <color rgb="FFE1FFF9"/>
      <color rgb="FF0000FF"/>
      <color rgb="FFFFCCCC"/>
      <color rgb="FFBDFFF2"/>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trlProps/ctrlProp1.xml><?xml version="1.0" encoding="utf-8"?>
<formControlPr xmlns="http://schemas.microsoft.com/office/spreadsheetml/2009/9/main" objectType="Drop" dropLines="10" dropStyle="combo" dx="20" fmlaLink="DIVNUM" fmlaRange="LIST" sel="1" val="0"/>
</file>

<file path=xl/ctrlProps/ctrlProp2.xml><?xml version="1.0" encoding="utf-8"?>
<formControlPr xmlns="http://schemas.microsoft.com/office/spreadsheetml/2009/9/main" objectType="Drop" dropLines="5" dropStyle="combo" dx="20" fmlaLink="YEARNUM" fmlaRange="LIST2" sel="1" val="0"/>
</file>

<file path=xl/ctrlProps/ctrlProp3.xml><?xml version="1.0" encoding="utf-8"?>
<formControlPr xmlns="http://schemas.microsoft.com/office/spreadsheetml/2009/9/main" objectType="Drop" dropLines="10" dropStyle="combo" dx="20" fmlaLink="$J$1" fmlaRange="$K$1:$K$2" sel="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804672</xdr:colOff>
          <xdr:row>2</xdr:row>
          <xdr:rowOff>629107</xdr:rowOff>
        </xdr:from>
        <xdr:to>
          <xdr:col>3</xdr:col>
          <xdr:colOff>65837</xdr:colOff>
          <xdr:row>3</xdr:row>
          <xdr:rowOff>160934</xdr:rowOff>
        </xdr:to>
        <xdr:sp macro="" textlink="">
          <xdr:nvSpPr>
            <xdr:cNvPr id="4101" name="Drop Down 5" descr="Menu for selecting applicable school division"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921715</xdr:colOff>
          <xdr:row>5</xdr:row>
          <xdr:rowOff>0</xdr:rowOff>
        </xdr:from>
        <xdr:to>
          <xdr:col>3</xdr:col>
          <xdr:colOff>182880</xdr:colOff>
          <xdr:row>5</xdr:row>
          <xdr:rowOff>168250</xdr:rowOff>
        </xdr:to>
        <xdr:sp macro="" textlink="">
          <xdr:nvSpPr>
            <xdr:cNvPr id="4103" name="YEARNUM" descr="Menu for selecting applicable school year"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395021</xdr:colOff>
          <xdr:row>3</xdr:row>
          <xdr:rowOff>0</xdr:rowOff>
        </xdr:from>
        <xdr:to>
          <xdr:col>3</xdr:col>
          <xdr:colOff>1250899</xdr:colOff>
          <xdr:row>3</xdr:row>
          <xdr:rowOff>168250</xdr:rowOff>
        </xdr:to>
        <xdr:sp macro="" textlink="">
          <xdr:nvSpPr>
            <xdr:cNvPr id="4104" name="Drop Down 8" descr="Menu for selecting form language"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absolute">
    <xdr:from>
      <xdr:col>3</xdr:col>
      <xdr:colOff>906145</xdr:colOff>
      <xdr:row>0</xdr:row>
      <xdr:rowOff>79818</xdr:rowOff>
    </xdr:from>
    <xdr:to>
      <xdr:col>7</xdr:col>
      <xdr:colOff>546712</xdr:colOff>
      <xdr:row>0</xdr:row>
      <xdr:rowOff>83852</xdr:rowOff>
    </xdr:to>
    <xdr:sp macro="" textlink="">
      <xdr:nvSpPr>
        <xdr:cNvPr id="2" name="WordArt 5">
          <a:extLst>
            <a:ext uri="{FF2B5EF4-FFF2-40B4-BE49-F238E27FC236}">
              <a16:creationId xmlns:a16="http://schemas.microsoft.com/office/drawing/2014/main" id="{00000000-0008-0000-0400-000002000000}"/>
            </a:ext>
          </a:extLst>
        </xdr:cNvPr>
        <xdr:cNvSpPr>
          <a:spLocks noChangeArrowheads="1" noChangeShapeType="1" noTextEdit="1"/>
        </xdr:cNvSpPr>
      </xdr:nvSpPr>
      <xdr:spPr bwMode="auto">
        <a:xfrm rot="-846231">
          <a:off x="2983230" y="3205480"/>
          <a:ext cx="6382369" cy="1433226"/>
        </a:xfrm>
        <a:prstGeom prst="rect">
          <a:avLst/>
        </a:prstGeom>
      </xdr:spPr>
      <xdr:txBody>
        <a:bodyPr wrap="none" fromWordArt="1">
          <a:prstTxWarp prst="textSlantUp">
            <a:avLst>
              <a:gd name="adj" fmla="val 55556"/>
            </a:avLst>
          </a:prstTxWarp>
        </a:bodyPr>
        <a:lstStyle/>
        <a:p>
          <a:pPr algn="ctr" rtl="0"/>
          <a:r>
            <a:rPr lang="en-CA" sz="3600" i="1" kern="10" spc="0">
              <a:ln w="9525">
                <a:noFill/>
                <a:round/>
                <a:headEnd/>
                <a:tailEnd/>
              </a:ln>
              <a:noFill/>
              <a:effectLst/>
              <a:latin typeface="Arial Black"/>
            </a:rPr>
            <a:t>- - - - - NIL REPORT - - - - -</a:t>
          </a:r>
        </a:p>
      </xdr:txBody>
    </xdr:sp>
    <xdr:clientData/>
  </xdr:twoCellAnchor>
  <xdr:twoCellAnchor editAs="absolute">
    <xdr:from>
      <xdr:col>3</xdr:col>
      <xdr:colOff>1033145</xdr:colOff>
      <xdr:row>0</xdr:row>
      <xdr:rowOff>78726</xdr:rowOff>
    </xdr:from>
    <xdr:to>
      <xdr:col>7</xdr:col>
      <xdr:colOff>549920</xdr:colOff>
      <xdr:row>0</xdr:row>
      <xdr:rowOff>84847</xdr:rowOff>
    </xdr:to>
    <xdr:sp macro="" textlink="">
      <xdr:nvSpPr>
        <xdr:cNvPr id="3" name="WordArt 8">
          <a:extLst>
            <a:ext uri="{FF2B5EF4-FFF2-40B4-BE49-F238E27FC236}">
              <a16:creationId xmlns:a16="http://schemas.microsoft.com/office/drawing/2014/main" id="{00000000-0008-0000-0400-000003000000}"/>
            </a:ext>
          </a:extLst>
        </xdr:cNvPr>
        <xdr:cNvSpPr>
          <a:spLocks noChangeArrowheads="1" noChangeShapeType="1" noTextEdit="1"/>
        </xdr:cNvSpPr>
      </xdr:nvSpPr>
      <xdr:spPr bwMode="auto">
        <a:xfrm rot="-846231">
          <a:off x="3110230" y="3395980"/>
          <a:ext cx="6404606" cy="1420505"/>
        </a:xfrm>
        <a:prstGeom prst="rect">
          <a:avLst/>
        </a:prstGeom>
      </xdr:spPr>
      <xdr:txBody>
        <a:bodyPr wrap="none" fromWordArt="1">
          <a:prstTxWarp prst="textSlantUp">
            <a:avLst>
              <a:gd name="adj" fmla="val 55556"/>
            </a:avLst>
          </a:prstTxWarp>
        </a:bodyPr>
        <a:lstStyle/>
        <a:p>
          <a:pPr algn="ctr" rtl="0"/>
          <a:r>
            <a:rPr lang="en-CA" sz="3600" i="1" kern="10" spc="0">
              <a:ln w="9525">
                <a:noFill/>
                <a:round/>
                <a:headEnd/>
                <a:tailEnd/>
              </a:ln>
              <a:noFill/>
              <a:effectLst/>
              <a:latin typeface="Arial Black"/>
            </a:rPr>
            <a:t>- - - - - NIL REPORT - - - - -</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3</xdr:col>
      <xdr:colOff>1489532</xdr:colOff>
      <xdr:row>0</xdr:row>
      <xdr:rowOff>79818</xdr:rowOff>
    </xdr:from>
    <xdr:to>
      <xdr:col>8</xdr:col>
      <xdr:colOff>1283718</xdr:colOff>
      <xdr:row>0</xdr:row>
      <xdr:rowOff>83852</xdr:rowOff>
    </xdr:to>
    <xdr:sp macro="" textlink="">
      <xdr:nvSpPr>
        <xdr:cNvPr id="2" name="WordArt 5">
          <a:extLst>
            <a:ext uri="{FF2B5EF4-FFF2-40B4-BE49-F238E27FC236}">
              <a16:creationId xmlns:a16="http://schemas.microsoft.com/office/drawing/2014/main" id="{00000000-0008-0000-0600-000002000000}"/>
            </a:ext>
          </a:extLst>
        </xdr:cNvPr>
        <xdr:cNvSpPr>
          <a:spLocks noChangeArrowheads="1" noChangeShapeType="1" noTextEdit="1"/>
        </xdr:cNvSpPr>
      </xdr:nvSpPr>
      <xdr:spPr bwMode="auto">
        <a:xfrm rot="-846231">
          <a:off x="2677795" y="79818"/>
          <a:ext cx="4088742" cy="4034"/>
        </a:xfrm>
        <a:prstGeom prst="rect">
          <a:avLst/>
        </a:prstGeom>
      </xdr:spPr>
      <xdr:txBody>
        <a:bodyPr wrap="none" fromWordArt="1">
          <a:prstTxWarp prst="textSlantUp">
            <a:avLst>
              <a:gd name="adj" fmla="val 55556"/>
            </a:avLst>
          </a:prstTxWarp>
        </a:bodyPr>
        <a:lstStyle/>
        <a:p>
          <a:pPr algn="ctr" rtl="0"/>
          <a:r>
            <a:rPr lang="en-CA" sz="3600" i="1" kern="10" spc="0">
              <a:ln w="9525">
                <a:noFill/>
                <a:round/>
                <a:headEnd/>
                <a:tailEnd/>
              </a:ln>
              <a:noFill/>
              <a:effectLst/>
              <a:latin typeface="Arial Black"/>
            </a:rPr>
            <a:t>- - - - - NIL REPORT - - - - -</a:t>
          </a:r>
        </a:p>
      </xdr:txBody>
    </xdr:sp>
    <xdr:clientData/>
  </xdr:twoCellAnchor>
  <xdr:twoCellAnchor editAs="absolute">
    <xdr:from>
      <xdr:col>3</xdr:col>
      <xdr:colOff>1616532</xdr:colOff>
      <xdr:row>0</xdr:row>
      <xdr:rowOff>78726</xdr:rowOff>
    </xdr:from>
    <xdr:to>
      <xdr:col>8</xdr:col>
      <xdr:colOff>1286926</xdr:colOff>
      <xdr:row>0</xdr:row>
      <xdr:rowOff>84847</xdr:rowOff>
    </xdr:to>
    <xdr:sp macro="" textlink="">
      <xdr:nvSpPr>
        <xdr:cNvPr id="3" name="WordArt 8">
          <a:extLst>
            <a:ext uri="{FF2B5EF4-FFF2-40B4-BE49-F238E27FC236}">
              <a16:creationId xmlns:a16="http://schemas.microsoft.com/office/drawing/2014/main" id="{00000000-0008-0000-0600-000003000000}"/>
            </a:ext>
          </a:extLst>
        </xdr:cNvPr>
        <xdr:cNvSpPr>
          <a:spLocks noChangeArrowheads="1" noChangeShapeType="1" noTextEdit="1"/>
        </xdr:cNvSpPr>
      </xdr:nvSpPr>
      <xdr:spPr bwMode="auto">
        <a:xfrm rot="-846231">
          <a:off x="2804795" y="78726"/>
          <a:ext cx="3964950" cy="6121"/>
        </a:xfrm>
        <a:prstGeom prst="rect">
          <a:avLst/>
        </a:prstGeom>
      </xdr:spPr>
      <xdr:txBody>
        <a:bodyPr wrap="none" fromWordArt="1">
          <a:prstTxWarp prst="textSlantUp">
            <a:avLst>
              <a:gd name="adj" fmla="val 55556"/>
            </a:avLst>
          </a:prstTxWarp>
        </a:bodyPr>
        <a:lstStyle/>
        <a:p>
          <a:pPr algn="ctr" rtl="0"/>
          <a:r>
            <a:rPr lang="en-CA" sz="3600" i="1" kern="10" spc="0">
              <a:ln w="9525">
                <a:noFill/>
                <a:round/>
                <a:headEnd/>
                <a:tailEnd/>
              </a:ln>
              <a:noFill/>
              <a:effectLst/>
              <a:latin typeface="Arial Black"/>
            </a:rPr>
            <a:t>- - - - - NIL REPORT - - - -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dusfb/FB%20forms%20for%20Internet/2018%20-%202019/Public%20Schools/French%20Forms/FB%20108%20-%20ELEVES%20DEVANT%20ETRE%20TRANSPORTES%20EN%20VEHICLE%20ADAP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Name val="Instructions"/>
      <sheetName val=" 108B ADD"/>
      <sheetName val="108B DEL"/>
      <sheetName val=" 108C ADD"/>
      <sheetName val="108C DEL"/>
      <sheetName val=" 108 ADD Example"/>
      <sheetName val="108 DEL Example"/>
      <sheetName val="DATA"/>
    </sheetNames>
    <sheetDataSet>
      <sheetData sheetId="0"/>
      <sheetData sheetId="1"/>
      <sheetData sheetId="2"/>
      <sheetData sheetId="3"/>
      <sheetData sheetId="4"/>
      <sheetData sheetId="5"/>
      <sheetData sheetId="6"/>
      <sheetData sheetId="7"/>
      <sheetData sheetId="8">
        <row r="1">
          <cell r="C1">
            <v>1</v>
          </cell>
          <cell r="D1" t="str">
            <v>Press arrow for your School Division Name -&gt;</v>
          </cell>
        </row>
        <row r="2">
          <cell r="C2">
            <v>2</v>
          </cell>
        </row>
        <row r="3">
          <cell r="B3">
            <v>1</v>
          </cell>
          <cell r="C3">
            <v>3</v>
          </cell>
        </row>
        <row r="4">
          <cell r="C4">
            <v>4</v>
          </cell>
        </row>
        <row r="5">
          <cell r="C5">
            <v>5</v>
          </cell>
          <cell r="D5" t="str">
            <v>FRANCO-MANITOBAINE</v>
          </cell>
        </row>
        <row r="6">
          <cell r="C6">
            <v>6</v>
          </cell>
        </row>
        <row r="7">
          <cell r="C7">
            <v>7</v>
          </cell>
        </row>
        <row r="8">
          <cell r="C8">
            <v>8</v>
          </cell>
        </row>
        <row r="9">
          <cell r="C9">
            <v>9</v>
          </cell>
        </row>
        <row r="10">
          <cell r="C10">
            <v>10</v>
          </cell>
        </row>
        <row r="11">
          <cell r="C11">
            <v>11</v>
          </cell>
        </row>
        <row r="12">
          <cell r="C12">
            <v>12</v>
          </cell>
        </row>
        <row r="13">
          <cell r="C13">
            <v>13</v>
          </cell>
        </row>
        <row r="14">
          <cell r="C14">
            <v>14</v>
          </cell>
        </row>
        <row r="15">
          <cell r="C15">
            <v>15</v>
          </cell>
        </row>
        <row r="16">
          <cell r="C16">
            <v>16</v>
          </cell>
        </row>
        <row r="17">
          <cell r="C17">
            <v>17</v>
          </cell>
        </row>
        <row r="18">
          <cell r="C18">
            <v>18</v>
          </cell>
        </row>
        <row r="19">
          <cell r="C19">
            <v>19</v>
          </cell>
        </row>
        <row r="20">
          <cell r="C20">
            <v>20</v>
          </cell>
        </row>
        <row r="21">
          <cell r="C21">
            <v>21</v>
          </cell>
        </row>
        <row r="22">
          <cell r="C22">
            <v>22</v>
          </cell>
        </row>
        <row r="23">
          <cell r="C23">
            <v>23</v>
          </cell>
        </row>
        <row r="24">
          <cell r="C24">
            <v>24</v>
          </cell>
        </row>
        <row r="25">
          <cell r="C25">
            <v>25</v>
          </cell>
        </row>
        <row r="26">
          <cell r="C26">
            <v>26</v>
          </cell>
        </row>
        <row r="27">
          <cell r="C27">
            <v>27</v>
          </cell>
        </row>
        <row r="28">
          <cell r="C28">
            <v>28</v>
          </cell>
        </row>
        <row r="29">
          <cell r="C29">
            <v>29</v>
          </cell>
        </row>
        <row r="30">
          <cell r="C30">
            <v>30</v>
          </cell>
        </row>
        <row r="31">
          <cell r="C31">
            <v>31</v>
          </cell>
        </row>
        <row r="32">
          <cell r="C32">
            <v>32</v>
          </cell>
        </row>
        <row r="33">
          <cell r="C33">
            <v>33</v>
          </cell>
        </row>
        <row r="34">
          <cell r="C34">
            <v>34</v>
          </cell>
        </row>
        <row r="35">
          <cell r="C35">
            <v>35</v>
          </cell>
        </row>
        <row r="36">
          <cell r="C36">
            <v>36</v>
          </cell>
        </row>
        <row r="37">
          <cell r="C37">
            <v>37</v>
          </cell>
        </row>
        <row r="38">
          <cell r="C38">
            <v>38</v>
          </cell>
        </row>
        <row r="40">
          <cell r="C40">
            <v>1</v>
          </cell>
          <cell r="D40" t="str">
            <v>30 SEPTEMBRE 2016</v>
          </cell>
          <cell r="E40" t="str">
            <v>(2016 - 2017)</v>
          </cell>
          <cell r="F40" t="str">
            <v>1er OCTOBRE 2016 ET LE 1er JANVIER 2017</v>
          </cell>
          <cell r="G40" t="str">
            <v>2 JANVIER 2017 ET LE 30 JUIN 2017</v>
          </cell>
          <cell r="H40" t="str">
            <v>2 janvier 2017</v>
          </cell>
          <cell r="I40" t="str">
            <v>30 juin 2017</v>
          </cell>
        </row>
        <row r="41">
          <cell r="C41">
            <v>2</v>
          </cell>
          <cell r="D41" t="str">
            <v>30 SEPTEMBRE 2017</v>
          </cell>
          <cell r="E41" t="str">
            <v>(2017 - 2018)</v>
          </cell>
          <cell r="F41" t="str">
            <v>1er OCTOBRE 2017 ET LE 1er JANVIER 2018</v>
          </cell>
          <cell r="G41" t="str">
            <v>2 JANVIER 2018 ET LE 30 JUIN 2018</v>
          </cell>
          <cell r="H41" t="str">
            <v>2 janvier 2018</v>
          </cell>
          <cell r="I41" t="str">
            <v>30 juin 2018</v>
          </cell>
        </row>
        <row r="42">
          <cell r="C42">
            <v>3</v>
          </cell>
          <cell r="D42" t="str">
            <v>30 SEPTEMBRE 2018</v>
          </cell>
          <cell r="E42" t="str">
            <v>(2018 - 2019)</v>
          </cell>
          <cell r="F42" t="str">
            <v>1er OCTOBRE 2018 ET LE 1er JANVIER 2019</v>
          </cell>
          <cell r="G42" t="str">
            <v>2 JANVIER 2019 ET LE 30 JUIN 2019</v>
          </cell>
          <cell r="H42" t="str">
            <v>2 janvier 2019</v>
          </cell>
          <cell r="I42" t="str">
            <v>30 juin 2019</v>
          </cell>
        </row>
        <row r="43">
          <cell r="C43">
            <v>4</v>
          </cell>
          <cell r="D43" t="str">
            <v>30 SEPTEMBRE 2019</v>
          </cell>
          <cell r="E43" t="str">
            <v>(2019 - 2020)</v>
          </cell>
          <cell r="F43" t="str">
            <v>1er OCTOBRE 2019 ET LE 1er JANVIER 2020</v>
          </cell>
          <cell r="G43" t="str">
            <v>2 JANVIER 2020 ET LE 30 JUIN 2020</v>
          </cell>
          <cell r="H43" t="str">
            <v>2 janvier 2020</v>
          </cell>
          <cell r="I43" t="str">
            <v>30 juin 2020</v>
          </cell>
        </row>
        <row r="44">
          <cell r="C44">
            <v>5</v>
          </cell>
          <cell r="D44" t="str">
            <v>30 SEPTEMBRE 2020</v>
          </cell>
          <cell r="E44" t="str">
            <v>(2019 - 2021)</v>
          </cell>
          <cell r="F44" t="str">
            <v>1er OCTOBRE 2020 ET LE 1er JANVIER 2021</v>
          </cell>
          <cell r="G44" t="str">
            <v>2 JANVIER 2021 ET LE 30 JUIN 2021</v>
          </cell>
          <cell r="H44" t="str">
            <v>2 janvier 2021</v>
          </cell>
          <cell r="I44" t="str">
            <v>30 juin 2021</v>
          </cell>
        </row>
        <row r="45">
          <cell r="C45">
            <v>6</v>
          </cell>
          <cell r="D45" t="str">
            <v>30 SEPTEMBRE 2021</v>
          </cell>
          <cell r="E45" t="str">
            <v>(2021 - 2022)</v>
          </cell>
          <cell r="F45" t="str">
            <v>1er OCTOBRE 2021 ET LE 1er JANVIER 2022</v>
          </cell>
          <cell r="G45" t="str">
            <v>2 JANVIER 2022 ET LE 30 JUIN 2022</v>
          </cell>
          <cell r="H45" t="str">
            <v>2 janvier 2022</v>
          </cell>
          <cell r="I45" t="str">
            <v>30 juin 2022</v>
          </cell>
        </row>
        <row r="46">
          <cell r="C46">
            <v>7</v>
          </cell>
          <cell r="D46" t="str">
            <v>30 SEPTEMBRE 2021</v>
          </cell>
          <cell r="E46" t="str">
            <v>(2018 - 2019)</v>
          </cell>
          <cell r="F46" t="str">
            <v>1er OCTOBRE 2022 ET LE 1er JANVIER 2023</v>
          </cell>
          <cell r="G46" t="str">
            <v>2 JANVIER 2019 ET LE 30 JUIN 2023</v>
          </cell>
          <cell r="H46" t="str">
            <v>2 janvier 2023</v>
          </cell>
          <cell r="I46" t="str">
            <v>30 juin 2023</v>
          </cell>
        </row>
        <row r="47">
          <cell r="C47">
            <v>8</v>
          </cell>
          <cell r="D47" t="str">
            <v>30 SEPTEMBRE 2022</v>
          </cell>
          <cell r="E47" t="str">
            <v>(2019 - 2020)</v>
          </cell>
          <cell r="F47" t="str">
            <v>1er OCTOBRE 2023 ET LE 1er JANVIER 2024</v>
          </cell>
          <cell r="G47" t="str">
            <v>2 JANVIER 2020 ET LE 30 JUIN 2024</v>
          </cell>
          <cell r="H47" t="str">
            <v>2 janvier 2024</v>
          </cell>
          <cell r="I47" t="str">
            <v>30 juin 2024</v>
          </cell>
        </row>
        <row r="48">
          <cell r="C48">
            <v>9</v>
          </cell>
          <cell r="D48" t="str">
            <v>30 SEPTEMBRE 2023</v>
          </cell>
          <cell r="E48" t="str">
            <v>(2019 - 2021)</v>
          </cell>
          <cell r="F48" t="str">
            <v>1er OCTOBRE 2024 ET LE 1er JANVIER 2025</v>
          </cell>
          <cell r="G48" t="str">
            <v>2 JANVIER 2021 ET LE 30 JUIN 2025</v>
          </cell>
          <cell r="H48" t="str">
            <v>2 janvier 2025</v>
          </cell>
          <cell r="I48" t="str">
            <v>30 juin 2025</v>
          </cell>
        </row>
        <row r="49">
          <cell r="C49">
            <v>10</v>
          </cell>
          <cell r="D49" t="str">
            <v>30 SEPTEMBRE 2024</v>
          </cell>
          <cell r="E49" t="str">
            <v>(2021 - 2022)</v>
          </cell>
          <cell r="F49" t="str">
            <v>1er OCTOBRE 2025 ET LE 1er JANVIER 2026</v>
          </cell>
          <cell r="G49" t="str">
            <v>2 JANVIER 2022 ET LE 30 JUIN 2026</v>
          </cell>
          <cell r="H49" t="str">
            <v>2 janvier 2026</v>
          </cell>
          <cell r="I49" t="str">
            <v>30 juin 2026</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C0C0C0"/>
        </a:solid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C0C0C0"/>
        </a:solid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edu.gov.mb.ca/k12/finance/forms/public/index.html"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edu.gov.mb.ca/k12/finance/index.html" TargetMode="External"/><Relationship Id="rId1" Type="http://schemas.openxmlformats.org/officeDocument/2006/relationships/hyperlink" Target="http://www.edu.gov.mb.ca/k12/finance/forms/public/index.html"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4.bin"/><Relationship Id="rId1" Type="http://schemas.openxmlformats.org/officeDocument/2006/relationships/hyperlink" Target="https://app.smartsheet.com/b/form/03aa193b91d244e2a0a29948c2c5c6f5" TargetMode="Externa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hyperlink" Target="https://app.smartsheet.com/b/form/03aa193b91d244e2a0a29948c2c5c6f5" TargetMode="External"/><Relationship Id="rId5" Type="http://schemas.openxmlformats.org/officeDocument/2006/relationships/comments" Target="../comments2.xml"/><Relationship Id="rId4"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7">
    <tabColor indexed="8"/>
  </sheetPr>
  <dimension ref="A1:L8"/>
  <sheetViews>
    <sheetView showGridLines="0" tabSelected="1" zoomScale="120" zoomScaleNormal="120" workbookViewId="0">
      <selection activeCell="B5" sqref="B5:D5"/>
    </sheetView>
  </sheetViews>
  <sheetFormatPr defaultColWidth="0" defaultRowHeight="12.1" zeroHeight="1" x14ac:dyDescent="0.2"/>
  <cols>
    <col min="1" max="1" width="3.77734375" style="3" customWidth="1"/>
    <col min="2" max="2" width="27.77734375" style="3" customWidth="1"/>
    <col min="3" max="3" width="20.77734375" style="3" customWidth="1"/>
    <col min="4" max="4" width="36.77734375" style="3" customWidth="1"/>
    <col min="5" max="5" width="3.77734375" style="3" customWidth="1"/>
    <col min="6" max="12" width="0" style="3" hidden="1" customWidth="1"/>
    <col min="13" max="16384" width="9.21875" style="3" hidden="1"/>
  </cols>
  <sheetData>
    <row r="1" spans="2:12" ht="6.2" customHeight="1" thickBot="1" x14ac:dyDescent="0.25">
      <c r="J1" s="3">
        <v>1</v>
      </c>
      <c r="K1" s="3" t="s">
        <v>105</v>
      </c>
    </row>
    <row r="2" spans="2:12" ht="15" customHeight="1" thickTop="1" thickBot="1" x14ac:dyDescent="0.25">
      <c r="B2" s="482" t="s">
        <v>175</v>
      </c>
      <c r="C2" s="483"/>
      <c r="D2" s="484"/>
      <c r="K2" s="3" t="s">
        <v>106</v>
      </c>
    </row>
    <row r="3" spans="2:12" ht="50.15" customHeight="1" thickTop="1" x14ac:dyDescent="0.2">
      <c r="B3" s="485" t="str">
        <f>IF(LANG=1,K3,L3)</f>
        <v>To use these forms in Excel, select your School Division name from the drop down list below (names are in alphabetical order) and the language:</v>
      </c>
      <c r="C3" s="486"/>
      <c r="D3" s="486"/>
      <c r="K3" s="3" t="s">
        <v>104</v>
      </c>
      <c r="L3" s="15" t="s">
        <v>114</v>
      </c>
    </row>
    <row r="4" spans="2:12" ht="20.3" customHeight="1" x14ac:dyDescent="0.2"/>
    <row r="5" spans="2:12" ht="29.85" customHeight="1" x14ac:dyDescent="0.2">
      <c r="B5" s="481" t="str">
        <f>IF(LANG=1,K5,L5)</f>
        <v>If necessary, select the appropriate reporting year below:</v>
      </c>
      <c r="C5" s="481"/>
      <c r="D5" s="481"/>
      <c r="K5" s="15" t="s">
        <v>66</v>
      </c>
      <c r="L5" s="15" t="s">
        <v>113</v>
      </c>
    </row>
    <row r="6" spans="2:12" ht="20.3" customHeight="1" x14ac:dyDescent="0.2"/>
    <row r="7" spans="2:12" ht="50.15" customHeight="1" x14ac:dyDescent="0.2">
      <c r="B7" s="487" t="str">
        <f>IF(LANG=1,K7,L7)</f>
        <v>The above settings will be saved when you save the file, but they can be changed again - e.g. to use this file next year, just select a new reporting year.</v>
      </c>
      <c r="C7" s="488"/>
      <c r="D7" s="488"/>
      <c r="K7" s="15" t="s">
        <v>73</v>
      </c>
      <c r="L7" s="15" t="s">
        <v>112</v>
      </c>
    </row>
    <row r="8" spans="2:12" ht="70.3" customHeight="1" x14ac:dyDescent="0.2">
      <c r="B8" s="486" t="str">
        <f>IF(LANG=1,K8,"")</f>
        <v>Please review the instructions for the completion and submission of forms on the worksheet named "Instructions".  Examples of completed FB 108 ADD and FB 108 DEL  forms are also provided (worksheet names "108 ADD Example", "108 DEL Example").</v>
      </c>
      <c r="C8" s="486"/>
      <c r="D8" s="486"/>
      <c r="K8" s="3" t="s">
        <v>67</v>
      </c>
    </row>
  </sheetData>
  <sheetProtection selectLockedCells="1" selectUnlockedCells="1"/>
  <mergeCells count="5">
    <mergeCell ref="B5:D5"/>
    <mergeCell ref="B2:D2"/>
    <mergeCell ref="B3:D3"/>
    <mergeCell ref="B7:D7"/>
    <mergeCell ref="B8:D8"/>
  </mergeCells>
  <phoneticPr fontId="3" type="noConversion"/>
  <pageMargins left="0.75" right="0.75" top="1" bottom="1" header="0.5" footer="0.5"/>
  <pageSetup paperSize="5"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01" r:id="rId4" name="Drop Down 5">
              <controlPr locked="0" defaultSize="0" print="0" autoLine="0" autoPict="0" altText="Menu for selecting applicable school division">
                <anchor moveWithCells="1">
                  <from>
                    <xdr:col>1</xdr:col>
                    <xdr:colOff>804672</xdr:colOff>
                    <xdr:row>2</xdr:row>
                    <xdr:rowOff>629107</xdr:rowOff>
                  </from>
                  <to>
                    <xdr:col>3</xdr:col>
                    <xdr:colOff>65837</xdr:colOff>
                    <xdr:row>3</xdr:row>
                    <xdr:rowOff>160934</xdr:rowOff>
                  </to>
                </anchor>
              </controlPr>
            </control>
          </mc:Choice>
        </mc:AlternateContent>
        <mc:AlternateContent xmlns:mc="http://schemas.openxmlformats.org/markup-compatibility/2006">
          <mc:Choice Requires="x14">
            <control shapeId="4103" r:id="rId5" name="YEARNUM">
              <controlPr locked="0" defaultSize="0" print="0" autoLine="0" autoPict="0" altText="Menu for selecting applicable school year">
                <anchor moveWithCells="1">
                  <from>
                    <xdr:col>1</xdr:col>
                    <xdr:colOff>921715</xdr:colOff>
                    <xdr:row>5</xdr:row>
                    <xdr:rowOff>0</xdr:rowOff>
                  </from>
                  <to>
                    <xdr:col>3</xdr:col>
                    <xdr:colOff>182880</xdr:colOff>
                    <xdr:row>5</xdr:row>
                    <xdr:rowOff>168250</xdr:rowOff>
                  </to>
                </anchor>
              </controlPr>
            </control>
          </mc:Choice>
        </mc:AlternateContent>
        <mc:AlternateContent xmlns:mc="http://schemas.openxmlformats.org/markup-compatibility/2006">
          <mc:Choice Requires="x14">
            <control shapeId="4104" r:id="rId6" name="Drop Down 8">
              <controlPr locked="0" defaultSize="0" print="0" autoLine="0" autoPict="0" altText="Menu for selecting form language">
                <anchor moveWithCells="1">
                  <from>
                    <xdr:col>3</xdr:col>
                    <xdr:colOff>395021</xdr:colOff>
                    <xdr:row>3</xdr:row>
                    <xdr:rowOff>0</xdr:rowOff>
                  </from>
                  <to>
                    <xdr:col>3</xdr:col>
                    <xdr:colOff>1250899</xdr:colOff>
                    <xdr:row>3</xdr:row>
                    <xdr:rowOff>168250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tabColor indexed="48"/>
    <pageSetUpPr autoPageBreaks="0"/>
  </sheetPr>
  <dimension ref="A1:E121"/>
  <sheetViews>
    <sheetView showGridLines="0" zoomScaleNormal="100" workbookViewId="0">
      <selection activeCell="D3" sqref="D3"/>
    </sheetView>
  </sheetViews>
  <sheetFormatPr defaultColWidth="0" defaultRowHeight="13.85" zeroHeight="1" x14ac:dyDescent="0.25"/>
  <cols>
    <col min="1" max="1" width="1.44140625" style="23" customWidth="1"/>
    <col min="2" max="2" width="61.21875" style="23" customWidth="1"/>
    <col min="3" max="3" width="4.5546875" style="23" customWidth="1"/>
    <col min="4" max="4" width="8.77734375" style="23" customWidth="1"/>
    <col min="5" max="5" width="63.21875" style="23" customWidth="1"/>
    <col min="6" max="6" width="4.77734375" style="23" customWidth="1"/>
    <col min="7" max="16384" width="0" style="23" hidden="1"/>
  </cols>
  <sheetData>
    <row r="1" spans="1:5" ht="15" x14ac:dyDescent="0.25">
      <c r="A1" s="498" t="s">
        <v>176</v>
      </c>
      <c r="B1" s="499"/>
      <c r="C1" s="499"/>
      <c r="D1" s="499"/>
      <c r="E1" s="499"/>
    </row>
    <row r="2" spans="1:5" x14ac:dyDescent="0.25">
      <c r="A2" s="24"/>
      <c r="B2" s="25"/>
      <c r="C2" s="25"/>
      <c r="D2" s="25"/>
      <c r="E2" s="25"/>
    </row>
    <row r="3" spans="1:5" x14ac:dyDescent="0.25">
      <c r="A3" s="26" t="s">
        <v>74</v>
      </c>
      <c r="B3" s="25"/>
      <c r="C3" s="25"/>
      <c r="D3" s="25"/>
      <c r="E3" s="25"/>
    </row>
    <row r="4" spans="1:5" x14ac:dyDescent="0.25">
      <c r="A4" s="24"/>
      <c r="B4" s="25"/>
      <c r="C4" s="25"/>
      <c r="D4" s="25"/>
      <c r="E4" s="25"/>
    </row>
    <row r="5" spans="1:5" x14ac:dyDescent="0.25">
      <c r="A5" s="27"/>
      <c r="B5" s="28" t="s">
        <v>7</v>
      </c>
      <c r="C5" s="28"/>
      <c r="D5" s="28"/>
      <c r="E5" s="29"/>
    </row>
    <row r="6" spans="1:5" x14ac:dyDescent="0.25">
      <c r="B6" s="29"/>
      <c r="C6" s="29"/>
      <c r="D6" s="29"/>
      <c r="E6" s="29"/>
    </row>
    <row r="7" spans="1:5" x14ac:dyDescent="0.25">
      <c r="B7" s="502" t="s">
        <v>177</v>
      </c>
      <c r="C7" s="502"/>
      <c r="D7" s="502"/>
      <c r="E7" s="496"/>
    </row>
    <row r="8" spans="1:5" x14ac:dyDescent="0.25">
      <c r="B8" s="503" t="s">
        <v>290</v>
      </c>
      <c r="C8" s="503"/>
      <c r="D8" s="503"/>
      <c r="E8" s="497"/>
    </row>
    <row r="9" spans="1:5" x14ac:dyDescent="0.25">
      <c r="B9" s="497"/>
      <c r="C9" s="497"/>
      <c r="D9" s="497"/>
      <c r="E9" s="497"/>
    </row>
    <row r="10" spans="1:5" x14ac:dyDescent="0.25">
      <c r="B10" s="497"/>
      <c r="C10" s="497"/>
      <c r="D10" s="497"/>
      <c r="E10" s="497"/>
    </row>
    <row r="11" spans="1:5" x14ac:dyDescent="0.25">
      <c r="B11" s="497"/>
      <c r="C11" s="497"/>
      <c r="D11" s="497"/>
      <c r="E11" s="497"/>
    </row>
    <row r="12" spans="1:5" x14ac:dyDescent="0.25">
      <c r="B12" s="497"/>
      <c r="C12" s="497"/>
      <c r="D12" s="497"/>
      <c r="E12" s="497"/>
    </row>
    <row r="13" spans="1:5" ht="20.75" customHeight="1" x14ac:dyDescent="0.25">
      <c r="B13" s="497"/>
      <c r="C13" s="497"/>
      <c r="D13" s="497"/>
      <c r="E13" s="497"/>
    </row>
    <row r="14" spans="1:5" ht="18.75" customHeight="1" x14ac:dyDescent="0.25">
      <c r="B14" s="505" t="s">
        <v>291</v>
      </c>
      <c r="C14" s="505"/>
      <c r="D14" s="505"/>
      <c r="E14" s="506"/>
    </row>
    <row r="15" spans="1:5" ht="18.75" customHeight="1" x14ac:dyDescent="0.25">
      <c r="B15" s="505"/>
      <c r="C15" s="505"/>
      <c r="D15" s="505"/>
      <c r="E15" s="506"/>
    </row>
    <row r="16" spans="1:5" x14ac:dyDescent="0.25">
      <c r="B16" s="506"/>
      <c r="C16" s="506"/>
      <c r="D16" s="506"/>
      <c r="E16" s="506"/>
    </row>
    <row r="17" spans="1:5" x14ac:dyDescent="0.25">
      <c r="B17" s="506"/>
      <c r="C17" s="506"/>
      <c r="D17" s="506"/>
      <c r="E17" s="506"/>
    </row>
    <row r="18" spans="1:5" ht="9.8000000000000007" customHeight="1" x14ac:dyDescent="0.25">
      <c r="B18" s="506"/>
      <c r="C18" s="506"/>
      <c r="D18" s="506"/>
      <c r="E18" s="506"/>
    </row>
    <row r="19" spans="1:5" ht="20.75" customHeight="1" x14ac:dyDescent="0.25">
      <c r="B19" s="500" t="s">
        <v>292</v>
      </c>
      <c r="C19" s="500"/>
      <c r="D19" s="500"/>
      <c r="E19" s="504"/>
    </row>
    <row r="20" spans="1:5" ht="25.05" customHeight="1" x14ac:dyDescent="0.25">
      <c r="B20" s="504"/>
      <c r="C20" s="504"/>
      <c r="D20" s="504"/>
      <c r="E20" s="504"/>
    </row>
    <row r="21" spans="1:5" x14ac:dyDescent="0.25">
      <c r="B21" s="504"/>
      <c r="C21" s="504"/>
      <c r="D21" s="504"/>
      <c r="E21" s="504"/>
    </row>
    <row r="22" spans="1:5" x14ac:dyDescent="0.25">
      <c r="B22" s="504"/>
      <c r="C22" s="504"/>
      <c r="D22" s="504"/>
      <c r="E22" s="504"/>
    </row>
    <row r="23" spans="1:5" x14ac:dyDescent="0.25">
      <c r="B23" s="503" t="s">
        <v>188</v>
      </c>
      <c r="C23" s="503"/>
      <c r="D23" s="503"/>
      <c r="E23" s="497"/>
    </row>
    <row r="24" spans="1:5" x14ac:dyDescent="0.25">
      <c r="B24" s="497"/>
      <c r="C24" s="497"/>
      <c r="D24" s="497"/>
      <c r="E24" s="497"/>
    </row>
    <row r="25" spans="1:5" x14ac:dyDescent="0.25">
      <c r="A25" s="27"/>
      <c r="B25" s="497"/>
      <c r="C25" s="497"/>
      <c r="D25" s="497"/>
      <c r="E25" s="497"/>
    </row>
    <row r="26" spans="1:5" x14ac:dyDescent="0.25">
      <c r="A26" s="27"/>
      <c r="B26" s="500" t="s">
        <v>293</v>
      </c>
      <c r="C26" s="500"/>
      <c r="D26" s="500"/>
      <c r="E26" s="501"/>
    </row>
    <row r="27" spans="1:5" x14ac:dyDescent="0.25">
      <c r="A27" s="27"/>
      <c r="B27" s="501"/>
      <c r="C27" s="501"/>
      <c r="D27" s="501"/>
      <c r="E27" s="501"/>
    </row>
    <row r="28" spans="1:5" x14ac:dyDescent="0.25">
      <c r="A28" s="27"/>
      <c r="B28" s="501"/>
      <c r="C28" s="501"/>
      <c r="D28" s="501"/>
      <c r="E28" s="501"/>
    </row>
    <row r="29" spans="1:5" x14ac:dyDescent="0.25">
      <c r="A29" s="27"/>
      <c r="B29" s="501"/>
      <c r="C29" s="501"/>
      <c r="D29" s="501"/>
      <c r="E29" s="501"/>
    </row>
    <row r="30" spans="1:5" x14ac:dyDescent="0.25">
      <c r="A30" s="27"/>
      <c r="B30" s="501"/>
      <c r="C30" s="501"/>
      <c r="D30" s="501"/>
      <c r="E30" s="501"/>
    </row>
    <row r="31" spans="1:5" x14ac:dyDescent="0.25">
      <c r="A31" s="27"/>
      <c r="B31" s="501"/>
      <c r="C31" s="501"/>
      <c r="D31" s="501"/>
      <c r="E31" s="501"/>
    </row>
    <row r="32" spans="1:5" x14ac:dyDescent="0.25">
      <c r="A32" s="27"/>
      <c r="B32" s="21"/>
      <c r="C32" s="21"/>
      <c r="D32" s="21"/>
      <c r="E32" s="21"/>
    </row>
    <row r="33" spans="1:5" x14ac:dyDescent="0.25">
      <c r="A33" s="27"/>
      <c r="B33" s="28" t="s">
        <v>8</v>
      </c>
      <c r="C33" s="28"/>
      <c r="D33" s="28"/>
      <c r="E33" s="29"/>
    </row>
    <row r="34" spans="1:5" x14ac:dyDescent="0.25">
      <c r="A34" s="27"/>
      <c r="B34" s="28"/>
      <c r="C34" s="28"/>
      <c r="D34" s="28"/>
      <c r="E34" s="29"/>
    </row>
    <row r="35" spans="1:5" x14ac:dyDescent="0.25">
      <c r="A35" s="491" t="s">
        <v>63</v>
      </c>
      <c r="B35" s="492"/>
      <c r="C35" s="492"/>
      <c r="D35" s="492"/>
      <c r="E35" s="492"/>
    </row>
    <row r="36" spans="1:5" x14ac:dyDescent="0.25">
      <c r="A36" s="492"/>
      <c r="B36" s="492"/>
      <c r="C36" s="492"/>
      <c r="D36" s="492"/>
      <c r="E36" s="492"/>
    </row>
    <row r="37" spans="1:5" x14ac:dyDescent="0.25">
      <c r="A37" s="31"/>
      <c r="B37" s="31"/>
      <c r="C37" s="31"/>
      <c r="D37" s="31"/>
      <c r="E37" s="31"/>
    </row>
    <row r="38" spans="1:5" x14ac:dyDescent="0.25">
      <c r="A38" s="489" t="s">
        <v>294</v>
      </c>
      <c r="B38" s="489"/>
      <c r="C38" s="489"/>
      <c r="D38" s="489"/>
      <c r="E38" s="489"/>
    </row>
    <row r="39" spans="1:5" x14ac:dyDescent="0.25">
      <c r="A39" s="489"/>
      <c r="B39" s="489"/>
      <c r="C39" s="489"/>
      <c r="D39" s="489"/>
      <c r="E39" s="489"/>
    </row>
    <row r="40" spans="1:5" x14ac:dyDescent="0.25">
      <c r="A40" s="489"/>
      <c r="B40" s="489"/>
      <c r="C40" s="489"/>
      <c r="D40" s="489"/>
      <c r="E40" s="489"/>
    </row>
    <row r="41" spans="1:5" x14ac:dyDescent="0.25">
      <c r="A41" s="490" t="s">
        <v>13</v>
      </c>
      <c r="B41" s="490"/>
      <c r="C41" s="490"/>
      <c r="D41" s="490"/>
      <c r="E41" s="490"/>
    </row>
    <row r="42" spans="1:5" x14ac:dyDescent="0.25">
      <c r="A42" s="31"/>
      <c r="B42" s="31"/>
      <c r="C42" s="31"/>
      <c r="D42" s="31"/>
      <c r="E42" s="31"/>
    </row>
    <row r="43" spans="1:5" x14ac:dyDescent="0.25">
      <c r="A43" s="27"/>
      <c r="B43" s="30" t="s">
        <v>178</v>
      </c>
      <c r="C43" s="30"/>
      <c r="D43" s="30"/>
      <c r="E43" s="32"/>
    </row>
    <row r="44" spans="1:5" ht="15.55" x14ac:dyDescent="0.25">
      <c r="B44" s="32" t="s">
        <v>295</v>
      </c>
      <c r="C44" s="32"/>
      <c r="D44" s="32"/>
      <c r="E44" s="33" t="s">
        <v>174</v>
      </c>
    </row>
    <row r="45" spans="1:5" x14ac:dyDescent="0.25">
      <c r="B45" s="32"/>
      <c r="C45" s="32"/>
      <c r="D45" s="32"/>
      <c r="E45" s="34"/>
    </row>
    <row r="46" spans="1:5" x14ac:dyDescent="0.25">
      <c r="A46" s="31"/>
      <c r="B46" s="492" t="s">
        <v>183</v>
      </c>
      <c r="C46" s="492"/>
      <c r="D46" s="492"/>
      <c r="E46" s="493"/>
    </row>
    <row r="47" spans="1:5" x14ac:dyDescent="0.25">
      <c r="A47" s="31"/>
      <c r="B47" s="492"/>
      <c r="C47" s="492"/>
      <c r="D47" s="492"/>
      <c r="E47" s="493"/>
    </row>
    <row r="48" spans="1:5" x14ac:dyDescent="0.25">
      <c r="A48" s="31"/>
      <c r="B48" s="492"/>
      <c r="C48" s="492"/>
      <c r="D48" s="492"/>
      <c r="E48" s="493"/>
    </row>
    <row r="49" spans="1:5" x14ac:dyDescent="0.25">
      <c r="A49" s="31"/>
      <c r="B49" s="492"/>
      <c r="C49" s="492"/>
      <c r="D49" s="492"/>
      <c r="E49" s="493"/>
    </row>
    <row r="50" spans="1:5" x14ac:dyDescent="0.25">
      <c r="A50" s="36"/>
      <c r="B50" s="493"/>
      <c r="C50" s="493"/>
      <c r="D50" s="493"/>
      <c r="E50" s="493"/>
    </row>
    <row r="51" spans="1:5" x14ac:dyDescent="0.25">
      <c r="A51" s="36"/>
      <c r="B51" s="493"/>
      <c r="C51" s="493"/>
      <c r="D51" s="493"/>
      <c r="E51" s="493"/>
    </row>
    <row r="52" spans="1:5" x14ac:dyDescent="0.25">
      <c r="A52" s="36"/>
      <c r="B52" s="35"/>
      <c r="C52" s="35"/>
      <c r="D52" s="35"/>
      <c r="E52" s="35"/>
    </row>
    <row r="53" spans="1:5" ht="15.55" customHeight="1" x14ac:dyDescent="0.25">
      <c r="A53" s="37"/>
      <c r="B53" s="491" t="s">
        <v>179</v>
      </c>
      <c r="C53" s="491"/>
      <c r="D53" s="491"/>
      <c r="E53" s="491"/>
    </row>
    <row r="54" spans="1:5" ht="15.55" customHeight="1" x14ac:dyDescent="0.25">
      <c r="A54" s="37"/>
      <c r="B54" s="491"/>
      <c r="C54" s="491"/>
      <c r="D54" s="491"/>
      <c r="E54" s="491"/>
    </row>
    <row r="55" spans="1:5" x14ac:dyDescent="0.25">
      <c r="A55" s="37"/>
      <c r="B55" s="491"/>
      <c r="C55" s="491"/>
      <c r="D55" s="491"/>
      <c r="E55" s="491"/>
    </row>
    <row r="56" spans="1:5" x14ac:dyDescent="0.25">
      <c r="A56" s="37"/>
      <c r="B56" s="37"/>
      <c r="C56" s="37"/>
      <c r="D56" s="37"/>
      <c r="E56" s="37"/>
    </row>
    <row r="57" spans="1:5" x14ac:dyDescent="0.25">
      <c r="A57" s="37"/>
      <c r="B57" s="38" t="s">
        <v>41</v>
      </c>
      <c r="C57" s="38"/>
      <c r="D57" s="38"/>
      <c r="E57" s="21"/>
    </row>
    <row r="58" spans="1:5" x14ac:dyDescent="0.25">
      <c r="A58" s="37"/>
      <c r="B58" s="39" t="s">
        <v>296</v>
      </c>
      <c r="C58" s="39"/>
      <c r="D58" s="39"/>
      <c r="E58" s="21"/>
    </row>
    <row r="59" spans="1:5" x14ac:dyDescent="0.25">
      <c r="A59" s="37"/>
      <c r="B59" s="39"/>
      <c r="C59" s="39"/>
      <c r="D59" s="39"/>
      <c r="E59" s="21"/>
    </row>
    <row r="60" spans="1:5" x14ac:dyDescent="0.25">
      <c r="A60" s="37"/>
      <c r="B60" s="38" t="s">
        <v>44</v>
      </c>
      <c r="C60" s="38"/>
      <c r="D60" s="38"/>
      <c r="E60" s="21"/>
    </row>
    <row r="61" spans="1:5" x14ac:dyDescent="0.25">
      <c r="A61" s="37"/>
      <c r="B61" s="39" t="s">
        <v>45</v>
      </c>
      <c r="C61" s="39"/>
      <c r="D61" s="39"/>
      <c r="E61" s="21"/>
    </row>
    <row r="62" spans="1:5" x14ac:dyDescent="0.25">
      <c r="A62" s="37"/>
      <c r="B62" s="39" t="s">
        <v>180</v>
      </c>
      <c r="C62" s="39"/>
      <c r="D62" s="39"/>
      <c r="E62" s="21"/>
    </row>
    <row r="63" spans="1:5" x14ac:dyDescent="0.25">
      <c r="A63" s="37"/>
      <c r="B63" s="39" t="s">
        <v>58</v>
      </c>
      <c r="C63" s="39"/>
      <c r="D63" s="39"/>
      <c r="E63" s="32"/>
    </row>
    <row r="64" spans="1:5" x14ac:dyDescent="0.25">
      <c r="A64" s="37"/>
      <c r="B64" s="39"/>
      <c r="C64" s="39"/>
      <c r="D64" s="39"/>
      <c r="E64" s="32"/>
    </row>
    <row r="65" spans="1:5" x14ac:dyDescent="0.25">
      <c r="A65" s="37"/>
      <c r="B65" s="494" t="s">
        <v>241</v>
      </c>
      <c r="C65" s="494"/>
      <c r="D65" s="494"/>
      <c r="E65" s="495"/>
    </row>
    <row r="66" spans="1:5" x14ac:dyDescent="0.25">
      <c r="A66" s="37"/>
      <c r="B66" s="494"/>
      <c r="C66" s="494"/>
      <c r="D66" s="494"/>
      <c r="E66" s="495"/>
    </row>
    <row r="67" spans="1:5" x14ac:dyDescent="0.25">
      <c r="A67" s="37"/>
      <c r="B67" s="495"/>
      <c r="C67" s="495"/>
      <c r="D67" s="495"/>
      <c r="E67" s="495"/>
    </row>
    <row r="68" spans="1:5" x14ac:dyDescent="0.25">
      <c r="A68" s="37"/>
      <c r="B68" s="40"/>
      <c r="C68" s="40"/>
      <c r="D68" s="40"/>
      <c r="E68" s="40"/>
    </row>
    <row r="69" spans="1:5" x14ac:dyDescent="0.25">
      <c r="A69" s="37"/>
      <c r="B69" s="41" t="s">
        <v>11</v>
      </c>
      <c r="C69" s="41"/>
      <c r="D69" s="41"/>
      <c r="E69" s="32"/>
    </row>
    <row r="70" spans="1:5" x14ac:dyDescent="0.25">
      <c r="A70" s="37"/>
      <c r="B70" s="42"/>
      <c r="C70" s="42"/>
      <c r="D70" s="42"/>
      <c r="E70" s="32"/>
    </row>
    <row r="71" spans="1:5" x14ac:dyDescent="0.25">
      <c r="A71" s="37"/>
      <c r="B71" s="42" t="s">
        <v>189</v>
      </c>
      <c r="C71" s="42"/>
      <c r="D71" s="42"/>
      <c r="E71" s="32"/>
    </row>
    <row r="72" spans="1:5" x14ac:dyDescent="0.25">
      <c r="A72" s="37"/>
      <c r="B72" s="42"/>
      <c r="C72" s="42"/>
      <c r="D72" s="42"/>
      <c r="E72" s="32"/>
    </row>
    <row r="73" spans="1:5" x14ac:dyDescent="0.25">
      <c r="A73" s="27"/>
      <c r="B73" s="496" t="s">
        <v>167</v>
      </c>
      <c r="C73" s="496"/>
      <c r="D73" s="496"/>
      <c r="E73" s="496"/>
    </row>
    <row r="74" spans="1:5" x14ac:dyDescent="0.25">
      <c r="B74" s="32" t="s">
        <v>168</v>
      </c>
      <c r="C74" s="32"/>
      <c r="D74" s="32"/>
      <c r="E74" s="33" t="s">
        <v>173</v>
      </c>
    </row>
    <row r="75" spans="1:5" x14ac:dyDescent="0.25">
      <c r="B75" s="43"/>
      <c r="C75" s="43"/>
      <c r="D75" s="43"/>
      <c r="E75" s="44"/>
    </row>
    <row r="76" spans="1:5" x14ac:dyDescent="0.25">
      <c r="B76" s="38" t="s">
        <v>41</v>
      </c>
      <c r="C76" s="38"/>
      <c r="D76" s="38"/>
      <c r="E76" s="21"/>
    </row>
    <row r="77" spans="1:5" x14ac:dyDescent="0.25">
      <c r="B77" s="39" t="s">
        <v>49</v>
      </c>
      <c r="C77" s="39"/>
      <c r="D77" s="39"/>
      <c r="E77" s="21"/>
    </row>
    <row r="78" spans="1:5" x14ac:dyDescent="0.25">
      <c r="B78" s="39" t="s">
        <v>10</v>
      </c>
      <c r="C78" s="39"/>
      <c r="D78" s="39"/>
      <c r="E78" s="21"/>
    </row>
    <row r="79" spans="1:5" x14ac:dyDescent="0.25">
      <c r="B79" s="45" t="s">
        <v>181</v>
      </c>
      <c r="C79" s="45"/>
      <c r="D79" s="45"/>
      <c r="E79" s="21"/>
    </row>
    <row r="80" spans="1:5" x14ac:dyDescent="0.25">
      <c r="B80" s="39" t="s">
        <v>32</v>
      </c>
      <c r="C80" s="39"/>
      <c r="D80" s="39"/>
      <c r="E80" s="21"/>
    </row>
    <row r="81" spans="2:5" x14ac:dyDescent="0.25">
      <c r="B81" s="39" t="s">
        <v>42</v>
      </c>
      <c r="C81" s="39"/>
      <c r="D81" s="39"/>
      <c r="E81" s="21"/>
    </row>
    <row r="82" spans="2:5" x14ac:dyDescent="0.25">
      <c r="B82" s="39" t="s">
        <v>43</v>
      </c>
      <c r="C82" s="39"/>
      <c r="D82" s="39"/>
      <c r="E82" s="21"/>
    </row>
    <row r="83" spans="2:5" x14ac:dyDescent="0.25">
      <c r="B83" s="39" t="s">
        <v>297</v>
      </c>
      <c r="C83" s="39"/>
      <c r="D83" s="39"/>
      <c r="E83" s="21"/>
    </row>
    <row r="84" spans="2:5" x14ac:dyDescent="0.25">
      <c r="B84" s="39" t="s">
        <v>182</v>
      </c>
      <c r="C84" s="39"/>
      <c r="D84" s="39"/>
      <c r="E84" s="21"/>
    </row>
    <row r="85" spans="2:5" x14ac:dyDescent="0.25">
      <c r="B85" s="39"/>
      <c r="C85" s="39"/>
      <c r="D85" s="39"/>
      <c r="E85" s="21"/>
    </row>
    <row r="86" spans="2:5" x14ac:dyDescent="0.25">
      <c r="B86" s="38" t="s">
        <v>44</v>
      </c>
      <c r="C86" s="38"/>
      <c r="D86" s="38"/>
      <c r="E86" s="21"/>
    </row>
    <row r="87" spans="2:5" x14ac:dyDescent="0.25">
      <c r="B87" s="39" t="s">
        <v>45</v>
      </c>
      <c r="C87" s="39"/>
      <c r="D87" s="39"/>
      <c r="E87" s="21"/>
    </row>
    <row r="88" spans="2:5" x14ac:dyDescent="0.25">
      <c r="B88" s="39" t="s">
        <v>180</v>
      </c>
      <c r="C88" s="39"/>
      <c r="D88" s="39"/>
      <c r="E88" s="21"/>
    </row>
    <row r="89" spans="2:5" x14ac:dyDescent="0.25">
      <c r="B89" s="39" t="s">
        <v>58</v>
      </c>
      <c r="C89" s="39"/>
      <c r="D89" s="39"/>
      <c r="E89" s="32"/>
    </row>
    <row r="90" spans="2:5" x14ac:dyDescent="0.25">
      <c r="B90" s="39"/>
      <c r="C90" s="39"/>
      <c r="D90" s="39"/>
      <c r="E90" s="32"/>
    </row>
    <row r="91" spans="2:5" x14ac:dyDescent="0.25">
      <c r="B91" s="494" t="s">
        <v>241</v>
      </c>
      <c r="C91" s="494"/>
      <c r="D91" s="494"/>
      <c r="E91" s="495"/>
    </row>
    <row r="92" spans="2:5" x14ac:dyDescent="0.25">
      <c r="B92" s="494"/>
      <c r="C92" s="494"/>
      <c r="D92" s="494"/>
      <c r="E92" s="495"/>
    </row>
    <row r="93" spans="2:5" x14ac:dyDescent="0.25">
      <c r="B93" s="495"/>
      <c r="C93" s="495"/>
      <c r="D93" s="495"/>
      <c r="E93" s="495"/>
    </row>
    <row r="94" spans="2:5" x14ac:dyDescent="0.25">
      <c r="B94" s="40"/>
      <c r="C94" s="40"/>
      <c r="D94" s="40"/>
      <c r="E94" s="40"/>
    </row>
    <row r="95" spans="2:5" x14ac:dyDescent="0.25">
      <c r="B95" s="41" t="s">
        <v>11</v>
      </c>
      <c r="C95" s="41"/>
      <c r="D95" s="41"/>
      <c r="E95" s="32"/>
    </row>
    <row r="96" spans="2:5" x14ac:dyDescent="0.25">
      <c r="B96" s="42"/>
      <c r="C96" s="42"/>
      <c r="D96" s="42"/>
      <c r="E96" s="32"/>
    </row>
    <row r="97" spans="1:5" x14ac:dyDescent="0.25">
      <c r="B97" s="42" t="s">
        <v>189</v>
      </c>
      <c r="C97" s="42"/>
      <c r="D97" s="42"/>
      <c r="E97" s="32"/>
    </row>
    <row r="98" spans="1:5" x14ac:dyDescent="0.25">
      <c r="B98" s="32"/>
      <c r="C98" s="32"/>
      <c r="D98" s="32"/>
      <c r="E98" s="32"/>
    </row>
    <row r="99" spans="1:5" x14ac:dyDescent="0.25">
      <c r="A99" s="27"/>
      <c r="B99" s="496" t="s">
        <v>169</v>
      </c>
      <c r="C99" s="496"/>
      <c r="D99" s="496"/>
      <c r="E99" s="496"/>
    </row>
    <row r="100" spans="1:5" x14ac:dyDescent="0.25">
      <c r="B100" s="32" t="s">
        <v>168</v>
      </c>
      <c r="C100" s="32"/>
      <c r="D100" s="32"/>
      <c r="E100" s="33" t="s">
        <v>173</v>
      </c>
    </row>
    <row r="101" spans="1:5" x14ac:dyDescent="0.25">
      <c r="B101" s="32"/>
      <c r="C101" s="32"/>
      <c r="D101" s="32"/>
      <c r="E101" s="32"/>
    </row>
    <row r="102" spans="1:5" x14ac:dyDescent="0.25">
      <c r="B102" s="497" t="s">
        <v>184</v>
      </c>
      <c r="C102" s="497"/>
      <c r="D102" s="497"/>
      <c r="E102" s="497"/>
    </row>
    <row r="103" spans="1:5" x14ac:dyDescent="0.25">
      <c r="B103" s="497"/>
      <c r="C103" s="497"/>
      <c r="D103" s="497"/>
      <c r="E103" s="497"/>
    </row>
    <row r="104" spans="1:5" x14ac:dyDescent="0.25">
      <c r="B104" s="497"/>
      <c r="C104" s="497"/>
      <c r="D104" s="497"/>
      <c r="E104" s="497"/>
    </row>
    <row r="105" spans="1:5" x14ac:dyDescent="0.25">
      <c r="B105" s="497"/>
      <c r="C105" s="497"/>
      <c r="D105" s="497"/>
      <c r="E105" s="497"/>
    </row>
    <row r="106" spans="1:5" x14ac:dyDescent="0.25">
      <c r="B106" s="42" t="s">
        <v>9</v>
      </c>
      <c r="C106" s="42"/>
      <c r="D106" s="42"/>
      <c r="E106" s="32"/>
    </row>
    <row r="107" spans="1:5" x14ac:dyDescent="0.25">
      <c r="B107" s="39" t="s">
        <v>49</v>
      </c>
      <c r="C107" s="39"/>
      <c r="D107" s="39"/>
      <c r="E107" s="32"/>
    </row>
    <row r="108" spans="1:5" x14ac:dyDescent="0.25">
      <c r="B108" s="39" t="s">
        <v>10</v>
      </c>
      <c r="C108" s="39"/>
      <c r="D108" s="39"/>
      <c r="E108" s="32"/>
    </row>
    <row r="109" spans="1:5" x14ac:dyDescent="0.25">
      <c r="B109" s="45" t="s">
        <v>181</v>
      </c>
      <c r="C109" s="45"/>
      <c r="D109" s="45"/>
      <c r="E109" s="32"/>
    </row>
    <row r="110" spans="1:5" x14ac:dyDescent="0.25">
      <c r="B110" s="39" t="s">
        <v>298</v>
      </c>
      <c r="C110" s="39"/>
      <c r="D110" s="39"/>
      <c r="E110" s="32"/>
    </row>
    <row r="111" spans="1:5" x14ac:dyDescent="0.25">
      <c r="B111" s="32"/>
      <c r="C111" s="32"/>
      <c r="D111" s="32"/>
      <c r="E111" s="32"/>
    </row>
    <row r="112" spans="1:5" x14ac:dyDescent="0.25">
      <c r="B112" s="41" t="s">
        <v>11</v>
      </c>
      <c r="C112" s="41"/>
      <c r="D112" s="41"/>
      <c r="E112" s="32"/>
    </row>
    <row r="113" spans="2:5" x14ac:dyDescent="0.25">
      <c r="B113" s="42"/>
      <c r="C113" s="42"/>
      <c r="D113" s="42"/>
      <c r="E113" s="32"/>
    </row>
    <row r="114" spans="2:5" x14ac:dyDescent="0.25">
      <c r="B114" s="42" t="s">
        <v>189</v>
      </c>
      <c r="C114" s="42"/>
      <c r="D114" s="42"/>
      <c r="E114" s="32"/>
    </row>
    <row r="115" spans="2:5" x14ac:dyDescent="0.25">
      <c r="B115" s="39"/>
      <c r="C115" s="39"/>
      <c r="D115" s="39"/>
      <c r="E115" s="32"/>
    </row>
    <row r="116" spans="2:5" x14ac:dyDescent="0.25"/>
    <row r="117" spans="2:5" x14ac:dyDescent="0.25"/>
    <row r="118" spans="2:5" x14ac:dyDescent="0.25"/>
    <row r="119" spans="2:5" x14ac:dyDescent="0.25"/>
    <row r="120" spans="2:5" x14ac:dyDescent="0.25"/>
    <row r="121" spans="2:5" x14ac:dyDescent="0.25"/>
  </sheetData>
  <sheetProtection selectLockedCells="1" selectUnlockedCells="1"/>
  <mergeCells count="17">
    <mergeCell ref="A1:E1"/>
    <mergeCell ref="B26:E31"/>
    <mergeCell ref="B7:E7"/>
    <mergeCell ref="B23:E25"/>
    <mergeCell ref="B19:E22"/>
    <mergeCell ref="B8:E13"/>
    <mergeCell ref="B14:E18"/>
    <mergeCell ref="B91:E93"/>
    <mergeCell ref="B65:E67"/>
    <mergeCell ref="B73:E73"/>
    <mergeCell ref="B99:E99"/>
    <mergeCell ref="B102:E105"/>
    <mergeCell ref="A38:E40"/>
    <mergeCell ref="A41:E41"/>
    <mergeCell ref="A35:E36"/>
    <mergeCell ref="B46:E51"/>
    <mergeCell ref="B53:E55"/>
  </mergeCells>
  <phoneticPr fontId="3" type="noConversion"/>
  <hyperlinks>
    <hyperlink ref="A41:E41" r:id="rId1" display="http://www.edu.gov.mb.ca/k12/finance/forms/public/index.html" xr:uid="{00000000-0004-0000-0100-000000000000}"/>
  </hyperlinks>
  <printOptions horizontalCentered="1"/>
  <pageMargins left="0.23622047244094491" right="0.23622047244094491" top="0.51181102362204722" bottom="0.51181102362204722" header="0.51181102362204722" footer="0.51181102362204722"/>
  <pageSetup paperSize="5" scale="73" fitToHeight="3" orientation="portrait" r:id="rId2"/>
  <headerFooter alignWithMargins="0">
    <oddFooter>&amp;R&amp;12&amp;P</oddFooter>
  </headerFooter>
  <rowBreaks count="1" manualBreakCount="1">
    <brk id="98"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8"/>
    <pageSetUpPr autoPageBreaks="0"/>
  </sheetPr>
  <dimension ref="A1:E285"/>
  <sheetViews>
    <sheetView showGridLines="0" zoomScaleNormal="100" workbookViewId="0">
      <selection activeCell="E14" sqref="E14"/>
    </sheetView>
  </sheetViews>
  <sheetFormatPr defaultColWidth="0" defaultRowHeight="0" customHeight="1" zeroHeight="1" x14ac:dyDescent="0.25"/>
  <cols>
    <col min="1" max="1" width="1.44140625" style="46" customWidth="1"/>
    <col min="2" max="3" width="3.5546875" style="46" customWidth="1"/>
    <col min="4" max="4" width="59.5546875" style="46" customWidth="1"/>
    <col min="5" max="5" width="61.77734375" style="46" customWidth="1"/>
    <col min="6" max="6" width="2.77734375" style="46" customWidth="1"/>
    <col min="7" max="16384" width="0" style="46" hidden="1"/>
  </cols>
  <sheetData>
    <row r="1" spans="1:5" ht="15" x14ac:dyDescent="0.25">
      <c r="A1" s="508" t="s">
        <v>75</v>
      </c>
      <c r="B1" s="508"/>
      <c r="C1" s="508"/>
      <c r="D1" s="508"/>
      <c r="E1" s="508"/>
    </row>
    <row r="2" spans="1:5" ht="15" x14ac:dyDescent="0.25">
      <c r="A2" s="47"/>
      <c r="B2" s="48"/>
      <c r="C2" s="48"/>
      <c r="D2" s="48"/>
      <c r="E2" s="48"/>
    </row>
    <row r="3" spans="1:5" ht="16.600000000000001" customHeight="1" x14ac:dyDescent="0.25">
      <c r="A3" s="509" t="s">
        <v>76</v>
      </c>
      <c r="B3" s="509"/>
      <c r="C3" s="509"/>
      <c r="D3" s="509"/>
      <c r="E3" s="509"/>
    </row>
    <row r="4" spans="1:5" ht="15" customHeight="1" x14ac:dyDescent="0.25">
      <c r="A4" s="507" t="s">
        <v>299</v>
      </c>
      <c r="B4" s="507"/>
      <c r="C4" s="507"/>
      <c r="D4" s="507"/>
      <c r="E4" s="507"/>
    </row>
    <row r="5" spans="1:5" ht="15" customHeight="1" x14ac:dyDescent="0.25">
      <c r="A5" s="507"/>
      <c r="B5" s="507"/>
      <c r="C5" s="507"/>
      <c r="D5" s="507"/>
      <c r="E5" s="507"/>
    </row>
    <row r="6" spans="1:5" ht="15" x14ac:dyDescent="0.25">
      <c r="A6" s="507"/>
      <c r="B6" s="507"/>
      <c r="C6" s="507"/>
      <c r="D6" s="507"/>
      <c r="E6" s="507"/>
    </row>
    <row r="7" spans="1:5" ht="15" x14ac:dyDescent="0.25">
      <c r="A7" s="507" t="s">
        <v>77</v>
      </c>
      <c r="B7" s="507"/>
      <c r="C7" s="507"/>
      <c r="D7" s="507"/>
      <c r="E7" s="507"/>
    </row>
    <row r="8" spans="1:5" ht="15" x14ac:dyDescent="0.25">
      <c r="A8" s="507"/>
      <c r="B8" s="507"/>
      <c r="C8" s="507"/>
      <c r="D8" s="507"/>
      <c r="E8" s="507"/>
    </row>
    <row r="9" spans="1:5" ht="15" x14ac:dyDescent="0.25">
      <c r="A9" s="507"/>
      <c r="B9" s="507"/>
      <c r="C9" s="507"/>
      <c r="D9" s="507"/>
      <c r="E9" s="507"/>
    </row>
    <row r="10" spans="1:5" ht="15" customHeight="1" x14ac:dyDescent="0.25">
      <c r="A10" s="507" t="s">
        <v>78</v>
      </c>
      <c r="B10" s="507"/>
      <c r="C10" s="507"/>
      <c r="D10" s="507"/>
      <c r="E10" s="507"/>
    </row>
    <row r="11" spans="1:5" ht="15" x14ac:dyDescent="0.25">
      <c r="A11" s="507"/>
      <c r="B11" s="507"/>
      <c r="C11" s="507"/>
      <c r="D11" s="507"/>
      <c r="E11" s="507"/>
    </row>
    <row r="12" spans="1:5" ht="15" x14ac:dyDescent="0.25">
      <c r="A12" s="507"/>
      <c r="B12" s="507"/>
      <c r="C12" s="507"/>
      <c r="D12" s="507"/>
      <c r="E12" s="507"/>
    </row>
    <row r="13" spans="1:5" ht="15" customHeight="1" x14ac:dyDescent="0.25">
      <c r="A13" s="512" t="s">
        <v>79</v>
      </c>
      <c r="B13" s="513"/>
      <c r="C13" s="513"/>
      <c r="D13" s="513"/>
      <c r="E13" s="513"/>
    </row>
    <row r="14" spans="1:5" ht="15" x14ac:dyDescent="0.25"/>
    <row r="15" spans="1:5" ht="16.600000000000001" customHeight="1" x14ac:dyDescent="0.25">
      <c r="A15" s="514" t="s">
        <v>7</v>
      </c>
      <c r="B15" s="514"/>
      <c r="C15" s="514"/>
      <c r="D15" s="514"/>
      <c r="E15" s="514"/>
    </row>
    <row r="16" spans="1:5" ht="15" x14ac:dyDescent="0.25">
      <c r="B16" s="50"/>
      <c r="C16" s="50"/>
      <c r="D16" s="50"/>
      <c r="E16" s="50"/>
    </row>
    <row r="17" spans="1:5" ht="15" x14ac:dyDescent="0.25">
      <c r="A17" s="51" t="s">
        <v>80</v>
      </c>
      <c r="D17" s="51"/>
      <c r="E17" s="52"/>
    </row>
    <row r="18" spans="1:5" ht="15" customHeight="1" x14ac:dyDescent="0.25">
      <c r="A18" s="53" t="s">
        <v>258</v>
      </c>
      <c r="B18" s="53"/>
      <c r="C18" s="53"/>
      <c r="D18" s="53"/>
      <c r="E18" s="53"/>
    </row>
    <row r="19" spans="1:5" ht="15" x14ac:dyDescent="0.25">
      <c r="A19" s="53" t="s">
        <v>259</v>
      </c>
      <c r="B19" s="53"/>
      <c r="C19" s="53"/>
      <c r="D19" s="53"/>
      <c r="E19" s="53"/>
    </row>
    <row r="20" spans="1:5" ht="15" x14ac:dyDescent="0.25">
      <c r="A20" s="53" t="s">
        <v>260</v>
      </c>
      <c r="B20" s="53"/>
      <c r="C20" s="53"/>
      <c r="D20" s="53"/>
      <c r="E20" s="53"/>
    </row>
    <row r="21" spans="1:5" ht="15" x14ac:dyDescent="0.25">
      <c r="A21" s="53" t="s">
        <v>261</v>
      </c>
      <c r="B21" s="53"/>
      <c r="C21" s="53"/>
      <c r="D21" s="53"/>
      <c r="E21" s="53"/>
    </row>
    <row r="22" spans="1:5" ht="15" x14ac:dyDescent="0.25">
      <c r="A22" s="53" t="s">
        <v>262</v>
      </c>
      <c r="B22" s="53"/>
      <c r="C22" s="53"/>
      <c r="D22" s="53"/>
      <c r="E22" s="53"/>
    </row>
    <row r="23" spans="1:5" ht="15" x14ac:dyDescent="0.25">
      <c r="A23" s="53" t="s">
        <v>263</v>
      </c>
      <c r="B23" s="53"/>
      <c r="C23" s="53"/>
      <c r="D23" s="53"/>
      <c r="E23" s="53"/>
    </row>
    <row r="24" spans="1:5" ht="15" x14ac:dyDescent="0.25">
      <c r="A24" s="53"/>
      <c r="B24" s="53"/>
      <c r="C24" s="53"/>
      <c r="D24" s="53"/>
      <c r="E24" s="53"/>
    </row>
    <row r="25" spans="1:5" ht="15" customHeight="1" x14ac:dyDescent="0.25">
      <c r="A25" s="510" t="s">
        <v>300</v>
      </c>
      <c r="B25" s="510"/>
      <c r="C25" s="510"/>
      <c r="D25" s="510"/>
      <c r="E25" s="510"/>
    </row>
    <row r="26" spans="1:5" ht="15" x14ac:dyDescent="0.25">
      <c r="A26" s="510"/>
      <c r="B26" s="510"/>
      <c r="C26" s="510"/>
      <c r="D26" s="510"/>
      <c r="E26" s="510"/>
    </row>
    <row r="27" spans="1:5" ht="15" x14ac:dyDescent="0.25">
      <c r="A27" s="510"/>
      <c r="B27" s="510"/>
      <c r="C27" s="510"/>
      <c r="D27" s="510"/>
      <c r="E27" s="510"/>
    </row>
    <row r="28" spans="1:5" ht="15" x14ac:dyDescent="0.25">
      <c r="A28" s="510"/>
      <c r="B28" s="510"/>
      <c r="C28" s="510"/>
      <c r="D28" s="510"/>
      <c r="E28" s="510"/>
    </row>
    <row r="29" spans="1:5" ht="15" x14ac:dyDescent="0.25">
      <c r="A29" s="510"/>
      <c r="B29" s="510"/>
      <c r="C29" s="510"/>
      <c r="D29" s="510"/>
      <c r="E29" s="510"/>
    </row>
    <row r="30" spans="1:5" ht="15" x14ac:dyDescent="0.25">
      <c r="A30" s="510"/>
      <c r="B30" s="510"/>
      <c r="C30" s="510"/>
      <c r="D30" s="510"/>
      <c r="E30" s="510"/>
    </row>
    <row r="31" spans="1:5" ht="15" x14ac:dyDescent="0.25">
      <c r="A31" s="510"/>
      <c r="B31" s="510"/>
      <c r="C31" s="510"/>
      <c r="D31" s="510"/>
      <c r="E31" s="510"/>
    </row>
    <row r="32" spans="1:5" ht="15" customHeight="1" x14ac:dyDescent="0.25">
      <c r="A32" s="510" t="s">
        <v>301</v>
      </c>
      <c r="B32" s="510"/>
      <c r="C32" s="510"/>
      <c r="D32" s="510"/>
      <c r="E32" s="510"/>
    </row>
    <row r="33" spans="1:5" ht="15" customHeight="1" x14ac:dyDescent="0.25">
      <c r="A33" s="510"/>
      <c r="B33" s="510"/>
      <c r="C33" s="510"/>
      <c r="D33" s="510"/>
      <c r="E33" s="510"/>
    </row>
    <row r="34" spans="1:5" ht="15" customHeight="1" x14ac:dyDescent="0.25">
      <c r="A34" s="510"/>
      <c r="B34" s="510"/>
      <c r="C34" s="510"/>
      <c r="D34" s="510"/>
      <c r="E34" s="510"/>
    </row>
    <row r="35" spans="1:5" ht="15" x14ac:dyDescent="0.25">
      <c r="A35" s="510"/>
      <c r="B35" s="510"/>
      <c r="C35" s="510"/>
      <c r="D35" s="510"/>
      <c r="E35" s="510"/>
    </row>
    <row r="36" spans="1:5" ht="15" x14ac:dyDescent="0.25">
      <c r="A36" s="510"/>
      <c r="B36" s="510"/>
      <c r="C36" s="510"/>
      <c r="D36" s="510"/>
      <c r="E36" s="510"/>
    </row>
    <row r="37" spans="1:5" ht="15" x14ac:dyDescent="0.25">
      <c r="A37" s="510"/>
      <c r="B37" s="510"/>
      <c r="C37" s="510"/>
      <c r="D37" s="510"/>
      <c r="E37" s="510"/>
    </row>
    <row r="38" spans="1:5" ht="15" customHeight="1" x14ac:dyDescent="0.25">
      <c r="A38" s="510" t="s">
        <v>81</v>
      </c>
      <c r="B38" s="510"/>
      <c r="C38" s="510"/>
      <c r="D38" s="510"/>
      <c r="E38" s="510"/>
    </row>
    <row r="39" spans="1:5" ht="15" customHeight="1" x14ac:dyDescent="0.25">
      <c r="A39" s="510"/>
      <c r="B39" s="510"/>
      <c r="C39" s="510"/>
      <c r="D39" s="510"/>
      <c r="E39" s="510"/>
    </row>
    <row r="40" spans="1:5" ht="15" x14ac:dyDescent="0.25">
      <c r="A40" s="510"/>
      <c r="B40" s="510"/>
      <c r="C40" s="510"/>
      <c r="D40" s="510"/>
      <c r="E40" s="510"/>
    </row>
    <row r="41" spans="1:5" ht="15" customHeight="1" x14ac:dyDescent="0.25">
      <c r="A41" s="515" t="s">
        <v>302</v>
      </c>
      <c r="B41" s="515"/>
      <c r="C41" s="515"/>
      <c r="D41" s="515"/>
      <c r="E41" s="515"/>
    </row>
    <row r="42" spans="1:5" ht="15" x14ac:dyDescent="0.25">
      <c r="A42" s="515"/>
      <c r="B42" s="515"/>
      <c r="C42" s="515"/>
      <c r="D42" s="515"/>
      <c r="E42" s="515"/>
    </row>
    <row r="43" spans="1:5" ht="15" x14ac:dyDescent="0.25">
      <c r="A43" s="515"/>
      <c r="B43" s="515"/>
      <c r="C43" s="515"/>
      <c r="D43" s="515"/>
      <c r="E43" s="515"/>
    </row>
    <row r="44" spans="1:5" ht="15" x14ac:dyDescent="0.25">
      <c r="A44" s="515"/>
      <c r="B44" s="515"/>
      <c r="C44" s="515"/>
      <c r="D44" s="515"/>
      <c r="E44" s="515"/>
    </row>
    <row r="45" spans="1:5" ht="15" x14ac:dyDescent="0.25">
      <c r="A45" s="515"/>
      <c r="B45" s="515"/>
      <c r="C45" s="515"/>
      <c r="D45" s="515"/>
      <c r="E45" s="515"/>
    </row>
    <row r="46" spans="1:5" ht="15" x14ac:dyDescent="0.25">
      <c r="A46" s="515"/>
      <c r="B46" s="515"/>
      <c r="C46" s="515"/>
      <c r="D46" s="515"/>
      <c r="E46" s="515"/>
    </row>
    <row r="47" spans="1:5" ht="15" x14ac:dyDescent="0.25">
      <c r="A47" s="515"/>
      <c r="B47" s="515"/>
      <c r="C47" s="515"/>
      <c r="D47" s="515"/>
      <c r="E47" s="515"/>
    </row>
    <row r="48" spans="1:5" ht="15" x14ac:dyDescent="0.25">
      <c r="A48" s="516" t="s">
        <v>8</v>
      </c>
      <c r="B48" s="516"/>
      <c r="C48" s="516"/>
      <c r="D48" s="516"/>
      <c r="E48" s="516"/>
    </row>
    <row r="49" spans="1:5" ht="15" customHeight="1" x14ac:dyDescent="0.25">
      <c r="A49" s="510" t="s">
        <v>303</v>
      </c>
      <c r="B49" s="510"/>
      <c r="C49" s="510"/>
      <c r="D49" s="510"/>
      <c r="E49" s="510"/>
    </row>
    <row r="50" spans="1:5" ht="15" customHeight="1" x14ac:dyDescent="0.25">
      <c r="A50" s="510"/>
      <c r="B50" s="510"/>
      <c r="C50" s="510"/>
      <c r="D50" s="510"/>
      <c r="E50" s="510"/>
    </row>
    <row r="51" spans="1:5" ht="15" x14ac:dyDescent="0.25">
      <c r="A51" s="510"/>
      <c r="B51" s="510"/>
      <c r="C51" s="510"/>
      <c r="D51" s="510"/>
      <c r="E51" s="510"/>
    </row>
    <row r="52" spans="1:5" ht="15" x14ac:dyDescent="0.25">
      <c r="A52" s="510"/>
      <c r="B52" s="510"/>
      <c r="C52" s="510"/>
      <c r="D52" s="510"/>
      <c r="E52" s="510"/>
    </row>
    <row r="53" spans="1:5" ht="15" x14ac:dyDescent="0.25">
      <c r="A53" s="510"/>
      <c r="B53" s="510"/>
      <c r="C53" s="510"/>
      <c r="D53" s="510"/>
      <c r="E53" s="510"/>
    </row>
    <row r="54" spans="1:5" ht="15" customHeight="1" x14ac:dyDescent="0.25">
      <c r="A54" s="510" t="s">
        <v>304</v>
      </c>
      <c r="B54" s="510"/>
      <c r="C54" s="510"/>
      <c r="D54" s="510"/>
      <c r="E54" s="510"/>
    </row>
    <row r="55" spans="1:5" ht="15" customHeight="1" x14ac:dyDescent="0.25">
      <c r="A55" s="510"/>
      <c r="B55" s="510"/>
      <c r="C55" s="510"/>
      <c r="D55" s="510"/>
      <c r="E55" s="510"/>
    </row>
    <row r="56" spans="1:5" ht="15" x14ac:dyDescent="0.25">
      <c r="A56" s="510"/>
      <c r="B56" s="510"/>
      <c r="C56" s="510"/>
      <c r="D56" s="510"/>
      <c r="E56" s="510"/>
    </row>
    <row r="57" spans="1:5" ht="15" x14ac:dyDescent="0.25">
      <c r="A57" s="510"/>
      <c r="B57" s="510"/>
      <c r="C57" s="510"/>
      <c r="D57" s="510"/>
      <c r="E57" s="510"/>
    </row>
    <row r="58" spans="1:5" ht="15" x14ac:dyDescent="0.25">
      <c r="B58" s="517" t="s">
        <v>82</v>
      </c>
      <c r="C58" s="517"/>
      <c r="D58" s="517"/>
      <c r="E58" s="517"/>
    </row>
    <row r="59" spans="1:5" ht="15" x14ac:dyDescent="0.25">
      <c r="A59" s="16"/>
      <c r="B59" s="16"/>
      <c r="C59" s="16"/>
      <c r="D59" s="16"/>
      <c r="E59" s="16"/>
    </row>
    <row r="60" spans="1:5" ht="15" x14ac:dyDescent="0.25">
      <c r="A60" s="511" t="s">
        <v>305</v>
      </c>
      <c r="B60" s="511"/>
      <c r="C60" s="511"/>
      <c r="D60" s="511"/>
      <c r="E60" s="511"/>
    </row>
    <row r="61" spans="1:5" ht="15" x14ac:dyDescent="0.25">
      <c r="A61" s="54" t="s">
        <v>83</v>
      </c>
      <c r="D61" s="54"/>
      <c r="E61" s="55" t="s">
        <v>84</v>
      </c>
    </row>
    <row r="62" spans="1:5" ht="15" x14ac:dyDescent="0.25">
      <c r="B62" s="56"/>
      <c r="C62" s="56"/>
      <c r="D62" s="56"/>
      <c r="E62" s="57"/>
    </row>
    <row r="63" spans="1:5" ht="15" customHeight="1" x14ac:dyDescent="0.25">
      <c r="A63" s="510" t="s">
        <v>306</v>
      </c>
      <c r="B63" s="510"/>
      <c r="C63" s="510"/>
      <c r="D63" s="510"/>
      <c r="E63" s="510"/>
    </row>
    <row r="64" spans="1:5" ht="15" x14ac:dyDescent="0.25">
      <c r="A64" s="510"/>
      <c r="B64" s="510"/>
      <c r="C64" s="510"/>
      <c r="D64" s="510"/>
      <c r="E64" s="510"/>
    </row>
    <row r="65" spans="1:5" ht="15" x14ac:dyDescent="0.25">
      <c r="A65" s="510"/>
      <c r="B65" s="510"/>
      <c r="C65" s="510"/>
      <c r="D65" s="510"/>
      <c r="E65" s="510"/>
    </row>
    <row r="66" spans="1:5" ht="15" x14ac:dyDescent="0.25">
      <c r="A66" s="510"/>
      <c r="B66" s="510"/>
      <c r="C66" s="510"/>
      <c r="D66" s="510"/>
      <c r="E66" s="510"/>
    </row>
    <row r="67" spans="1:5" ht="15" x14ac:dyDescent="0.25">
      <c r="A67" s="510"/>
      <c r="B67" s="510"/>
      <c r="C67" s="510"/>
      <c r="D67" s="510"/>
      <c r="E67" s="510"/>
    </row>
    <row r="68" spans="1:5" ht="15" x14ac:dyDescent="0.25">
      <c r="A68" s="510"/>
      <c r="B68" s="510"/>
      <c r="C68" s="510"/>
      <c r="D68" s="510"/>
      <c r="E68" s="510"/>
    </row>
    <row r="69" spans="1:5" ht="15" x14ac:dyDescent="0.25">
      <c r="A69" s="510"/>
      <c r="B69" s="510"/>
      <c r="C69" s="510"/>
      <c r="D69" s="510"/>
      <c r="E69" s="510"/>
    </row>
    <row r="70" spans="1:5" ht="15" x14ac:dyDescent="0.25">
      <c r="A70" s="510"/>
      <c r="B70" s="510"/>
      <c r="C70" s="510"/>
      <c r="D70" s="510"/>
      <c r="E70" s="510"/>
    </row>
    <row r="71" spans="1:5" ht="15" x14ac:dyDescent="0.25">
      <c r="A71" s="510"/>
      <c r="B71" s="510"/>
      <c r="C71" s="510"/>
      <c r="D71" s="510"/>
      <c r="E71" s="510"/>
    </row>
    <row r="72" spans="1:5" ht="15" x14ac:dyDescent="0.25">
      <c r="A72" s="17"/>
      <c r="B72" s="18"/>
      <c r="C72" s="18"/>
      <c r="D72" s="18"/>
      <c r="E72" s="18"/>
    </row>
    <row r="73" spans="1:5" ht="15" customHeight="1" x14ac:dyDescent="0.25">
      <c r="A73" s="510" t="s">
        <v>307</v>
      </c>
      <c r="B73" s="510"/>
      <c r="C73" s="510"/>
      <c r="D73" s="510"/>
      <c r="E73" s="510"/>
    </row>
    <row r="74" spans="1:5" ht="15" customHeight="1" x14ac:dyDescent="0.25">
      <c r="A74" s="510"/>
      <c r="B74" s="510"/>
      <c r="C74" s="510"/>
      <c r="D74" s="510"/>
      <c r="E74" s="510"/>
    </row>
    <row r="75" spans="1:5" ht="15" customHeight="1" x14ac:dyDescent="0.25">
      <c r="A75" s="510"/>
      <c r="B75" s="510"/>
      <c r="C75" s="510"/>
      <c r="D75" s="510"/>
      <c r="E75" s="510"/>
    </row>
    <row r="76" spans="1:5" ht="15" x14ac:dyDescent="0.25">
      <c r="A76" s="510"/>
      <c r="B76" s="510"/>
      <c r="C76" s="510"/>
      <c r="D76" s="510"/>
      <c r="E76" s="510"/>
    </row>
    <row r="77" spans="1:5" ht="15" x14ac:dyDescent="0.25">
      <c r="A77" s="19"/>
      <c r="B77" s="19"/>
      <c r="C77" s="19"/>
      <c r="D77" s="19"/>
      <c r="E77" s="20"/>
    </row>
    <row r="78" spans="1:5" ht="15" x14ac:dyDescent="0.25">
      <c r="A78" s="51" t="s">
        <v>85</v>
      </c>
      <c r="D78" s="51"/>
      <c r="E78" s="58"/>
    </row>
    <row r="79" spans="1:5" ht="15" x14ac:dyDescent="0.25">
      <c r="A79" s="19"/>
      <c r="B79" s="59" t="s">
        <v>86</v>
      </c>
      <c r="C79" s="60" t="s">
        <v>87</v>
      </c>
      <c r="D79" s="61"/>
      <c r="E79" s="58"/>
    </row>
    <row r="80" spans="1:5" ht="15" x14ac:dyDescent="0.25">
      <c r="A80" s="19"/>
      <c r="B80" s="61"/>
      <c r="C80" s="61"/>
      <c r="D80" s="61"/>
      <c r="E80" s="58"/>
    </row>
    <row r="81" spans="1:5" ht="15" x14ac:dyDescent="0.25">
      <c r="A81" s="51" t="s">
        <v>88</v>
      </c>
      <c r="D81" s="62"/>
      <c r="E81" s="58"/>
    </row>
    <row r="82" spans="1:5" ht="15" x14ac:dyDescent="0.25">
      <c r="A82" s="19"/>
      <c r="B82" s="63" t="s">
        <v>86</v>
      </c>
      <c r="C82" s="54" t="s">
        <v>89</v>
      </c>
      <c r="E82" s="58"/>
    </row>
    <row r="83" spans="1:5" ht="15" x14ac:dyDescent="0.25">
      <c r="A83" s="19"/>
      <c r="B83" s="54"/>
      <c r="C83" s="54"/>
      <c r="D83" s="54"/>
      <c r="E83" s="58"/>
    </row>
    <row r="84" spans="1:5" ht="15.55" customHeight="1" x14ac:dyDescent="0.25">
      <c r="A84" s="19"/>
      <c r="B84" s="63" t="s">
        <v>86</v>
      </c>
      <c r="C84" s="64" t="s">
        <v>244</v>
      </c>
      <c r="D84" s="64"/>
      <c r="E84" s="64"/>
    </row>
    <row r="85" spans="1:5" ht="15" x14ac:dyDescent="0.25">
      <c r="A85" s="19"/>
      <c r="B85" s="54"/>
      <c r="C85" s="64" t="s">
        <v>252</v>
      </c>
      <c r="D85" s="64"/>
      <c r="E85" s="64"/>
    </row>
    <row r="86" spans="1:5" ht="15" x14ac:dyDescent="0.25">
      <c r="A86" s="19"/>
      <c r="B86" s="54"/>
      <c r="C86" s="64" t="s">
        <v>253</v>
      </c>
      <c r="D86" s="64"/>
      <c r="E86" s="64"/>
    </row>
    <row r="87" spans="1:5" ht="15" customHeight="1" x14ac:dyDescent="0.25">
      <c r="A87" s="65" t="s">
        <v>247</v>
      </c>
      <c r="B87" s="65"/>
      <c r="C87" s="65"/>
      <c r="D87" s="65"/>
      <c r="E87" s="65"/>
    </row>
    <row r="88" spans="1:5" ht="15" customHeight="1" x14ac:dyDescent="0.25">
      <c r="A88" s="65" t="s">
        <v>254</v>
      </c>
      <c r="B88" s="65"/>
      <c r="C88" s="65"/>
      <c r="D88" s="65"/>
      <c r="E88" s="65"/>
    </row>
    <row r="89" spans="1:5" ht="15" customHeight="1" x14ac:dyDescent="0.25">
      <c r="A89" s="65" t="s">
        <v>255</v>
      </c>
      <c r="B89" s="65"/>
      <c r="C89" s="65"/>
      <c r="D89" s="65"/>
      <c r="E89" s="65"/>
    </row>
    <row r="90" spans="1:5" ht="15" customHeight="1" x14ac:dyDescent="0.25">
      <c r="A90" s="65"/>
      <c r="B90" s="65"/>
      <c r="C90" s="65"/>
      <c r="D90" s="65"/>
      <c r="E90" s="65"/>
    </row>
    <row r="91" spans="1:5" ht="15.55" customHeight="1" x14ac:dyDescent="0.25">
      <c r="A91" s="19"/>
      <c r="B91" s="63" t="s">
        <v>86</v>
      </c>
      <c r="C91" s="54" t="s">
        <v>256</v>
      </c>
      <c r="D91" s="54"/>
      <c r="E91" s="54"/>
    </row>
    <row r="92" spans="1:5" ht="15" x14ac:dyDescent="0.25">
      <c r="A92" s="19"/>
      <c r="B92" s="63"/>
      <c r="C92" s="54" t="s">
        <v>257</v>
      </c>
      <c r="D92" s="54"/>
      <c r="E92" s="54"/>
    </row>
    <row r="93" spans="1:5" ht="15" x14ac:dyDescent="0.25">
      <c r="A93" s="19"/>
      <c r="B93" s="22"/>
      <c r="C93" s="22"/>
      <c r="D93" s="22"/>
      <c r="E93" s="22"/>
    </row>
    <row r="94" spans="1:5" ht="15" x14ac:dyDescent="0.25">
      <c r="A94" s="19"/>
      <c r="B94" s="54" t="s">
        <v>90</v>
      </c>
      <c r="C94" s="66"/>
      <c r="D94" s="66"/>
      <c r="E94" s="56"/>
    </row>
    <row r="95" spans="1:5" ht="15" x14ac:dyDescent="0.25">
      <c r="A95" s="19"/>
      <c r="B95" s="67"/>
      <c r="C95" s="67"/>
      <c r="D95" s="67"/>
      <c r="E95" s="56"/>
    </row>
    <row r="96" spans="1:5" ht="15" x14ac:dyDescent="0.25">
      <c r="A96" s="19"/>
      <c r="B96" s="54" t="s">
        <v>190</v>
      </c>
      <c r="C96" s="67"/>
      <c r="D96" s="67"/>
      <c r="E96" s="56"/>
    </row>
    <row r="97" spans="1:5" ht="15" x14ac:dyDescent="0.25">
      <c r="A97" s="19"/>
      <c r="B97" s="67"/>
      <c r="C97" s="67"/>
      <c r="D97" s="67"/>
      <c r="E97" s="56"/>
    </row>
    <row r="98" spans="1:5" ht="15" x14ac:dyDescent="0.25">
      <c r="A98" s="52" t="s">
        <v>170</v>
      </c>
      <c r="B98" s="52"/>
      <c r="C98" s="52"/>
      <c r="D98" s="52"/>
      <c r="E98" s="52"/>
    </row>
    <row r="99" spans="1:5" ht="15" x14ac:dyDescent="0.25">
      <c r="B99" s="54" t="s">
        <v>98</v>
      </c>
      <c r="C99" s="56"/>
      <c r="D99" s="56"/>
    </row>
    <row r="100" spans="1:5" ht="15" x14ac:dyDescent="0.25">
      <c r="B100" s="56"/>
      <c r="C100" s="56"/>
      <c r="D100" s="68" t="s">
        <v>171</v>
      </c>
      <c r="E100" s="68" t="s">
        <v>100</v>
      </c>
    </row>
    <row r="101" spans="1:5" ht="15" x14ac:dyDescent="0.25">
      <c r="B101" s="69"/>
      <c r="C101" s="69"/>
      <c r="D101" s="69"/>
      <c r="E101" s="70"/>
    </row>
    <row r="102" spans="1:5" ht="15" customHeight="1" x14ac:dyDescent="0.25">
      <c r="A102" s="510" t="s">
        <v>308</v>
      </c>
      <c r="B102" s="510"/>
      <c r="C102" s="510"/>
      <c r="D102" s="510"/>
      <c r="E102" s="510"/>
    </row>
    <row r="103" spans="1:5" ht="15" x14ac:dyDescent="0.25">
      <c r="A103" s="510"/>
      <c r="B103" s="510"/>
      <c r="C103" s="510"/>
      <c r="D103" s="510"/>
      <c r="E103" s="510"/>
    </row>
    <row r="104" spans="1:5" ht="15" x14ac:dyDescent="0.25">
      <c r="A104" s="510"/>
      <c r="B104" s="510"/>
      <c r="C104" s="510"/>
      <c r="D104" s="510"/>
      <c r="E104" s="510"/>
    </row>
    <row r="105" spans="1:5" ht="15" x14ac:dyDescent="0.25">
      <c r="A105" s="510"/>
      <c r="B105" s="510"/>
      <c r="C105" s="510"/>
      <c r="D105" s="510"/>
      <c r="E105" s="510"/>
    </row>
    <row r="106" spans="1:5" ht="15" x14ac:dyDescent="0.25">
      <c r="A106" s="510"/>
      <c r="B106" s="510"/>
      <c r="C106" s="510"/>
      <c r="D106" s="510"/>
      <c r="E106" s="510"/>
    </row>
    <row r="107" spans="1:5" ht="15" x14ac:dyDescent="0.25">
      <c r="A107" s="510"/>
      <c r="B107" s="510"/>
      <c r="C107" s="510"/>
      <c r="D107" s="510"/>
      <c r="E107" s="510"/>
    </row>
    <row r="108" spans="1:5" ht="15" x14ac:dyDescent="0.25">
      <c r="A108" s="510"/>
      <c r="B108" s="510"/>
      <c r="C108" s="510"/>
      <c r="D108" s="510"/>
      <c r="E108" s="510"/>
    </row>
    <row r="109" spans="1:5" ht="15" x14ac:dyDescent="0.25">
      <c r="B109" s="56"/>
      <c r="C109" s="56"/>
      <c r="D109" s="56"/>
      <c r="E109" s="56"/>
    </row>
    <row r="110" spans="1:5" ht="15" x14ac:dyDescent="0.25">
      <c r="B110" s="52" t="s">
        <v>101</v>
      </c>
      <c r="C110" s="62"/>
      <c r="D110" s="62"/>
      <c r="E110" s="58"/>
    </row>
    <row r="111" spans="1:5" ht="15" x14ac:dyDescent="0.25">
      <c r="C111" s="63" t="s">
        <v>86</v>
      </c>
      <c r="D111" s="54" t="s">
        <v>92</v>
      </c>
      <c r="E111" s="58"/>
    </row>
    <row r="112" spans="1:5" ht="5.5" customHeight="1" x14ac:dyDescent="0.25">
      <c r="C112" s="63"/>
      <c r="D112" s="54"/>
      <c r="E112" s="58"/>
    </row>
    <row r="113" spans="2:5" ht="15" x14ac:dyDescent="0.25">
      <c r="C113" s="63" t="s">
        <v>86</v>
      </c>
      <c r="D113" s="54" t="s">
        <v>93</v>
      </c>
      <c r="E113" s="58"/>
    </row>
    <row r="114" spans="2:5" ht="5.5" customHeight="1" x14ac:dyDescent="0.25">
      <c r="C114" s="63"/>
      <c r="D114" s="54"/>
      <c r="E114" s="58"/>
    </row>
    <row r="115" spans="2:5" ht="15" x14ac:dyDescent="0.25">
      <c r="C115" s="63" t="s">
        <v>86</v>
      </c>
      <c r="D115" s="54" t="s">
        <v>94</v>
      </c>
      <c r="E115" s="58"/>
    </row>
    <row r="116" spans="2:5" ht="5.5" customHeight="1" x14ac:dyDescent="0.25">
      <c r="C116" s="63"/>
      <c r="D116" s="54"/>
      <c r="E116" s="58"/>
    </row>
    <row r="117" spans="2:5" ht="15" x14ac:dyDescent="0.25">
      <c r="C117" s="63" t="s">
        <v>86</v>
      </c>
      <c r="D117" s="54" t="s">
        <v>102</v>
      </c>
      <c r="E117" s="58"/>
    </row>
    <row r="118" spans="2:5" ht="5.5" customHeight="1" x14ac:dyDescent="0.25">
      <c r="C118" s="63"/>
      <c r="D118" s="54"/>
      <c r="E118" s="58"/>
    </row>
    <row r="119" spans="2:5" ht="15" x14ac:dyDescent="0.25">
      <c r="C119" s="63" t="s">
        <v>86</v>
      </c>
      <c r="D119" s="54" t="s">
        <v>95</v>
      </c>
      <c r="E119" s="58"/>
    </row>
    <row r="120" spans="2:5" ht="5.5" customHeight="1" x14ac:dyDescent="0.25">
      <c r="C120" s="63"/>
      <c r="D120" s="54"/>
      <c r="E120" s="58"/>
    </row>
    <row r="121" spans="2:5" ht="15" x14ac:dyDescent="0.25">
      <c r="C121" s="63" t="s">
        <v>86</v>
      </c>
      <c r="D121" s="54" t="s">
        <v>96</v>
      </c>
      <c r="E121" s="58"/>
    </row>
    <row r="122" spans="2:5" ht="5.5" customHeight="1" x14ac:dyDescent="0.25">
      <c r="C122" s="63"/>
      <c r="D122" s="54"/>
      <c r="E122" s="58"/>
    </row>
    <row r="123" spans="2:5" ht="15" x14ac:dyDescent="0.25">
      <c r="C123" s="63" t="s">
        <v>86</v>
      </c>
      <c r="D123" s="54" t="s">
        <v>309</v>
      </c>
      <c r="E123" s="58"/>
    </row>
    <row r="124" spans="2:5" ht="5.5" customHeight="1" x14ac:dyDescent="0.25">
      <c r="C124" s="63"/>
      <c r="D124" s="54"/>
      <c r="E124" s="58"/>
    </row>
    <row r="125" spans="2:5" ht="15" x14ac:dyDescent="0.25">
      <c r="C125" s="63" t="s">
        <v>86</v>
      </c>
      <c r="D125" s="54" t="s">
        <v>97</v>
      </c>
      <c r="E125" s="58"/>
    </row>
    <row r="126" spans="2:5" ht="15" x14ac:dyDescent="0.25">
      <c r="C126" s="61"/>
      <c r="D126" s="56"/>
      <c r="E126" s="58"/>
    </row>
    <row r="127" spans="2:5" ht="15" x14ac:dyDescent="0.25">
      <c r="B127" s="51" t="s">
        <v>88</v>
      </c>
      <c r="C127" s="62"/>
      <c r="D127" s="62"/>
      <c r="E127" s="58"/>
    </row>
    <row r="128" spans="2:5" ht="15" x14ac:dyDescent="0.25">
      <c r="C128" s="63" t="s">
        <v>86</v>
      </c>
      <c r="D128" s="54" t="s">
        <v>89</v>
      </c>
      <c r="E128" s="58"/>
    </row>
    <row r="129" spans="1:5" ht="5.5" customHeight="1" x14ac:dyDescent="0.25">
      <c r="C129" s="63"/>
      <c r="D129" s="54"/>
      <c r="E129" s="58"/>
    </row>
    <row r="130" spans="1:5" ht="15.55" customHeight="1" x14ac:dyDescent="0.25">
      <c r="C130" s="63" t="s">
        <v>86</v>
      </c>
      <c r="D130" s="64" t="s">
        <v>244</v>
      </c>
      <c r="E130" s="64"/>
    </row>
    <row r="131" spans="1:5" ht="15" x14ac:dyDescent="0.25">
      <c r="C131" s="63"/>
      <c r="D131" s="71" t="s">
        <v>245</v>
      </c>
      <c r="E131" s="72"/>
    </row>
    <row r="132" spans="1:5" ht="15" x14ac:dyDescent="0.25">
      <c r="C132" s="63"/>
      <c r="D132" s="72" t="s">
        <v>246</v>
      </c>
      <c r="E132" s="72"/>
    </row>
    <row r="133" spans="1:5" ht="15" customHeight="1" x14ac:dyDescent="0.25">
      <c r="B133" s="65" t="s">
        <v>247</v>
      </c>
      <c r="C133" s="65"/>
      <c r="D133" s="65"/>
      <c r="E133" s="65"/>
    </row>
    <row r="134" spans="1:5" ht="15" customHeight="1" x14ac:dyDescent="0.25">
      <c r="B134" s="65" t="s">
        <v>248</v>
      </c>
      <c r="C134" s="65"/>
      <c r="D134" s="65"/>
      <c r="E134" s="65"/>
    </row>
    <row r="135" spans="1:5" ht="15" customHeight="1" x14ac:dyDescent="0.25">
      <c r="B135" s="65" t="s">
        <v>249</v>
      </c>
      <c r="C135" s="65"/>
      <c r="D135" s="65"/>
      <c r="E135" s="65"/>
    </row>
    <row r="136" spans="1:5" ht="15" customHeight="1" x14ac:dyDescent="0.25">
      <c r="B136" s="65"/>
      <c r="C136" s="65"/>
      <c r="D136" s="65"/>
      <c r="E136" s="65"/>
    </row>
    <row r="137" spans="1:5" ht="15" x14ac:dyDescent="0.25">
      <c r="C137" s="63" t="s">
        <v>86</v>
      </c>
      <c r="D137" s="64" t="s">
        <v>250</v>
      </c>
      <c r="E137" s="64"/>
    </row>
    <row r="138" spans="1:5" ht="15" x14ac:dyDescent="0.25">
      <c r="C138" s="63"/>
      <c r="D138" s="64" t="s">
        <v>251</v>
      </c>
      <c r="E138" s="64"/>
    </row>
    <row r="139" spans="1:5" ht="15" x14ac:dyDescent="0.25">
      <c r="B139" s="22"/>
      <c r="C139" s="22"/>
      <c r="D139" s="64"/>
      <c r="E139" s="64"/>
    </row>
    <row r="140" spans="1:5" ht="15" x14ac:dyDescent="0.25">
      <c r="B140" s="54" t="s">
        <v>90</v>
      </c>
      <c r="C140" s="66"/>
      <c r="D140" s="66"/>
      <c r="E140" s="56"/>
    </row>
    <row r="141" spans="1:5" ht="15" x14ac:dyDescent="0.25">
      <c r="B141" s="56"/>
      <c r="C141" s="67"/>
      <c r="D141" s="67"/>
      <c r="E141" s="56"/>
    </row>
    <row r="142" spans="1:5" ht="15" x14ac:dyDescent="0.25">
      <c r="B142" s="54" t="s">
        <v>91</v>
      </c>
      <c r="C142" s="67"/>
      <c r="D142" s="67"/>
      <c r="E142" s="56"/>
    </row>
    <row r="143" spans="1:5" ht="15" x14ac:dyDescent="0.25">
      <c r="B143" s="56"/>
      <c r="C143" s="56"/>
      <c r="D143" s="56"/>
      <c r="E143" s="56"/>
    </row>
    <row r="144" spans="1:5" ht="15" x14ac:dyDescent="0.25">
      <c r="A144" s="52" t="s">
        <v>172</v>
      </c>
      <c r="B144" s="52"/>
      <c r="C144" s="52"/>
      <c r="D144" s="52"/>
      <c r="E144" s="52"/>
    </row>
    <row r="145" spans="1:5" ht="15" x14ac:dyDescent="0.25">
      <c r="B145" s="54" t="s">
        <v>98</v>
      </c>
      <c r="C145" s="56"/>
      <c r="D145" s="56"/>
    </row>
    <row r="146" spans="1:5" ht="15" x14ac:dyDescent="0.25">
      <c r="B146" s="56"/>
      <c r="C146" s="56"/>
      <c r="D146" s="68" t="s">
        <v>171</v>
      </c>
      <c r="E146" s="68" t="s">
        <v>100</v>
      </c>
    </row>
    <row r="147" spans="1:5" ht="15" x14ac:dyDescent="0.25">
      <c r="B147" s="56"/>
      <c r="C147" s="56"/>
      <c r="D147" s="56"/>
      <c r="E147" s="56"/>
    </row>
    <row r="148" spans="1:5" ht="15" customHeight="1" x14ac:dyDescent="0.25">
      <c r="A148" s="510" t="s">
        <v>310</v>
      </c>
      <c r="B148" s="510"/>
      <c r="C148" s="510"/>
      <c r="D148" s="510"/>
      <c r="E148" s="510"/>
    </row>
    <row r="149" spans="1:5" ht="15" x14ac:dyDescent="0.25">
      <c r="A149" s="510"/>
      <c r="B149" s="510"/>
      <c r="C149" s="510"/>
      <c r="D149" s="510"/>
      <c r="E149" s="510"/>
    </row>
    <row r="150" spans="1:5" ht="15" x14ac:dyDescent="0.25">
      <c r="A150" s="510"/>
      <c r="B150" s="510"/>
      <c r="C150" s="510"/>
      <c r="D150" s="510"/>
      <c r="E150" s="510"/>
    </row>
    <row r="151" spans="1:5" ht="15" x14ac:dyDescent="0.25">
      <c r="A151" s="510"/>
      <c r="B151" s="510"/>
      <c r="C151" s="510"/>
      <c r="D151" s="510"/>
      <c r="E151" s="510"/>
    </row>
    <row r="152" spans="1:5" ht="15" x14ac:dyDescent="0.25">
      <c r="A152" s="510"/>
      <c r="B152" s="510"/>
      <c r="C152" s="510"/>
      <c r="D152" s="510"/>
      <c r="E152" s="510"/>
    </row>
    <row r="153" spans="1:5" ht="15" x14ac:dyDescent="0.25">
      <c r="B153" s="54" t="s">
        <v>99</v>
      </c>
      <c r="C153" s="67"/>
      <c r="D153" s="67"/>
      <c r="E153" s="56"/>
    </row>
    <row r="154" spans="1:5" ht="15" x14ac:dyDescent="0.25">
      <c r="C154" s="63" t="s">
        <v>86</v>
      </c>
      <c r="D154" s="54" t="s">
        <v>92</v>
      </c>
      <c r="E154" s="56"/>
    </row>
    <row r="155" spans="1:5" ht="5.5" customHeight="1" x14ac:dyDescent="0.25">
      <c r="C155" s="63"/>
      <c r="D155" s="54"/>
      <c r="E155" s="56"/>
    </row>
    <row r="156" spans="1:5" ht="15" x14ac:dyDescent="0.25">
      <c r="C156" s="63" t="s">
        <v>86</v>
      </c>
      <c r="D156" s="54" t="s">
        <v>93</v>
      </c>
      <c r="E156" s="56"/>
    </row>
    <row r="157" spans="1:5" ht="5.5" customHeight="1" x14ac:dyDescent="0.25">
      <c r="C157" s="63"/>
      <c r="D157" s="54"/>
      <c r="E157" s="56"/>
    </row>
    <row r="158" spans="1:5" ht="15" x14ac:dyDescent="0.25">
      <c r="C158" s="63" t="s">
        <v>86</v>
      </c>
      <c r="D158" s="54" t="s">
        <v>94</v>
      </c>
      <c r="E158" s="56"/>
    </row>
    <row r="159" spans="1:5" ht="5.5" customHeight="1" x14ac:dyDescent="0.25">
      <c r="C159" s="63"/>
      <c r="D159" s="54"/>
      <c r="E159" s="56"/>
    </row>
    <row r="160" spans="1:5" ht="15" x14ac:dyDescent="0.25">
      <c r="C160" s="63" t="s">
        <v>86</v>
      </c>
      <c r="D160" s="54" t="s">
        <v>311</v>
      </c>
      <c r="E160" s="56"/>
    </row>
    <row r="161" spans="1:5" ht="15" x14ac:dyDescent="0.25">
      <c r="B161" s="56"/>
      <c r="C161" s="56"/>
      <c r="D161" s="56"/>
      <c r="E161" s="56"/>
    </row>
    <row r="162" spans="1:5" ht="15" x14ac:dyDescent="0.25">
      <c r="B162" s="54" t="s">
        <v>103</v>
      </c>
      <c r="C162" s="66"/>
      <c r="D162" s="66"/>
      <c r="E162" s="56"/>
    </row>
    <row r="163" spans="1:5" ht="15" x14ac:dyDescent="0.25">
      <c r="B163" s="56"/>
      <c r="C163" s="67"/>
      <c r="D163" s="67"/>
      <c r="E163" s="56"/>
    </row>
    <row r="164" spans="1:5" ht="15" x14ac:dyDescent="0.25">
      <c r="B164" s="54" t="s">
        <v>190</v>
      </c>
      <c r="C164" s="67"/>
      <c r="D164" s="67"/>
      <c r="E164" s="56"/>
    </row>
    <row r="165" spans="1:5" ht="15" x14ac:dyDescent="0.25">
      <c r="B165" s="61"/>
      <c r="C165" s="61"/>
      <c r="D165" s="61"/>
      <c r="E165" s="56"/>
    </row>
    <row r="166" spans="1:5" ht="15" hidden="1" x14ac:dyDescent="0.25">
      <c r="A166" s="73"/>
      <c r="B166" s="73"/>
      <c r="C166" s="73"/>
      <c r="D166" s="73"/>
    </row>
    <row r="167" spans="1:5" ht="15" hidden="1" x14ac:dyDescent="0.25"/>
    <row r="168" spans="1:5" ht="17.600000000000001" hidden="1" customHeight="1" x14ac:dyDescent="0.25">
      <c r="A168" s="520"/>
      <c r="B168" s="520"/>
      <c r="C168" s="520"/>
      <c r="D168" s="520"/>
      <c r="E168" s="520"/>
    </row>
    <row r="169" spans="1:5" ht="15" hidden="1" x14ac:dyDescent="0.25">
      <c r="A169" s="74"/>
      <c r="B169" s="56"/>
      <c r="C169" s="56"/>
      <c r="D169" s="56"/>
      <c r="E169" s="75"/>
    </row>
    <row r="170" spans="1:5" ht="15" hidden="1" x14ac:dyDescent="0.25">
      <c r="A170" s="74"/>
      <c r="B170" s="76"/>
      <c r="C170" s="76"/>
      <c r="D170" s="518"/>
      <c r="E170" s="518"/>
    </row>
    <row r="171" spans="1:5" ht="15.55" hidden="1" customHeight="1" x14ac:dyDescent="0.25">
      <c r="A171" s="74"/>
      <c r="B171" s="76"/>
      <c r="C171" s="76"/>
      <c r="D171" s="518"/>
      <c r="E171" s="518"/>
    </row>
    <row r="172" spans="1:5" ht="15.55" hidden="1" customHeight="1" x14ac:dyDescent="0.25">
      <c r="A172" s="74"/>
      <c r="B172" s="76"/>
      <c r="C172" s="76"/>
      <c r="D172" s="518"/>
      <c r="E172" s="518"/>
    </row>
    <row r="173" spans="1:5" ht="15" hidden="1" x14ac:dyDescent="0.25">
      <c r="A173" s="74"/>
      <c r="B173" s="67"/>
      <c r="C173" s="67"/>
      <c r="D173" s="67"/>
      <c r="E173" s="75"/>
    </row>
    <row r="174" spans="1:5" ht="15" hidden="1" customHeight="1" x14ac:dyDescent="0.25">
      <c r="A174" s="74"/>
      <c r="B174" s="519"/>
      <c r="C174" s="519"/>
      <c r="D174" s="519"/>
      <c r="E174" s="519"/>
    </row>
    <row r="175" spans="1:5" ht="15" hidden="1" x14ac:dyDescent="0.25">
      <c r="A175" s="78"/>
      <c r="B175" s="519"/>
      <c r="C175" s="519"/>
      <c r="D175" s="519"/>
      <c r="E175" s="519"/>
    </row>
    <row r="176" spans="1:5" ht="15" hidden="1" x14ac:dyDescent="0.25">
      <c r="A176" s="78"/>
      <c r="B176" s="77"/>
      <c r="C176" s="77"/>
      <c r="D176" s="77"/>
      <c r="E176" s="77"/>
    </row>
    <row r="177" spans="1:5" ht="15" hidden="1" x14ac:dyDescent="0.25">
      <c r="A177" s="79"/>
      <c r="C177" s="60"/>
    </row>
    <row r="178" spans="1:5" ht="15" hidden="1" x14ac:dyDescent="0.25">
      <c r="A178" s="79"/>
      <c r="C178" s="60"/>
    </row>
    <row r="179" spans="1:5" ht="15" hidden="1" x14ac:dyDescent="0.25">
      <c r="A179" s="79"/>
      <c r="B179" s="80"/>
      <c r="C179" s="80"/>
      <c r="D179" s="51"/>
      <c r="E179" s="81"/>
    </row>
    <row r="180" spans="1:5" ht="15" hidden="1" x14ac:dyDescent="0.25">
      <c r="A180" s="79"/>
      <c r="B180" s="80"/>
      <c r="C180" s="80"/>
      <c r="D180" s="51"/>
      <c r="E180" s="81"/>
    </row>
    <row r="181" spans="1:5" ht="15" hidden="1" x14ac:dyDescent="0.25">
      <c r="A181" s="79"/>
      <c r="B181" s="82"/>
      <c r="C181" s="82"/>
      <c r="D181" s="51"/>
      <c r="E181" s="81"/>
    </row>
    <row r="182" spans="1:5" ht="5.5" hidden="1" customHeight="1" x14ac:dyDescent="0.25">
      <c r="A182" s="79"/>
      <c r="B182" s="82"/>
      <c r="C182" s="82"/>
      <c r="D182" s="51"/>
      <c r="E182" s="81"/>
    </row>
    <row r="183" spans="1:5" ht="5.5" hidden="1" customHeight="1" x14ac:dyDescent="0.25">
      <c r="A183" s="79"/>
      <c r="B183" s="82"/>
      <c r="C183" s="82"/>
      <c r="D183" s="51"/>
      <c r="E183" s="81"/>
    </row>
    <row r="184" spans="1:5" ht="15" hidden="1" x14ac:dyDescent="0.25">
      <c r="A184" s="79"/>
      <c r="B184" s="70"/>
      <c r="C184" s="70"/>
      <c r="D184" s="51"/>
      <c r="E184" s="83"/>
    </row>
    <row r="185" spans="1:5" ht="15" hidden="1" x14ac:dyDescent="0.25">
      <c r="A185" s="79"/>
      <c r="B185" s="70"/>
      <c r="C185" s="70"/>
      <c r="D185" s="51"/>
      <c r="E185" s="83"/>
    </row>
    <row r="186" spans="1:5" ht="15" hidden="1" x14ac:dyDescent="0.25">
      <c r="A186" s="79"/>
      <c r="B186" s="70"/>
      <c r="C186" s="70"/>
      <c r="D186" s="70"/>
      <c r="E186" s="83"/>
    </row>
    <row r="187" spans="1:5" ht="15" hidden="1" x14ac:dyDescent="0.25">
      <c r="A187" s="84"/>
      <c r="B187" s="84"/>
      <c r="C187" s="85"/>
      <c r="D187" s="85"/>
      <c r="E187" s="78"/>
    </row>
    <row r="188" spans="1:5" ht="15" hidden="1" x14ac:dyDescent="0.25">
      <c r="A188" s="86"/>
      <c r="B188" s="85"/>
      <c r="C188" s="85"/>
      <c r="D188" s="85"/>
      <c r="E188" s="85"/>
    </row>
    <row r="189" spans="1:5" ht="15" hidden="1" x14ac:dyDescent="0.25">
      <c r="A189" s="86"/>
      <c r="B189" s="87"/>
      <c r="C189" s="87"/>
      <c r="D189" s="87"/>
      <c r="E189" s="87"/>
    </row>
    <row r="190" spans="1:5" ht="15" hidden="1" x14ac:dyDescent="0.25">
      <c r="A190" s="88"/>
      <c r="B190" s="88"/>
      <c r="C190" s="88"/>
      <c r="D190" s="89"/>
      <c r="E190" s="88"/>
    </row>
    <row r="191" spans="1:5" ht="15" hidden="1" x14ac:dyDescent="0.25">
      <c r="A191" s="86"/>
      <c r="B191" s="85"/>
      <c r="C191" s="85"/>
      <c r="D191" s="85"/>
      <c r="E191" s="85"/>
    </row>
    <row r="192" spans="1:5" ht="15" hidden="1" x14ac:dyDescent="0.25">
      <c r="A192" s="86"/>
      <c r="B192" s="85"/>
      <c r="C192" s="85"/>
      <c r="D192" s="85"/>
      <c r="E192" s="85"/>
    </row>
    <row r="193" s="46" customFormat="1" ht="15" hidden="1" x14ac:dyDescent="0.25"/>
    <row r="194" s="46" customFormat="1" ht="15" hidden="1" x14ac:dyDescent="0.25"/>
    <row r="195" s="46" customFormat="1" ht="15" hidden="1" x14ac:dyDescent="0.25"/>
    <row r="196" s="46" customFormat="1" ht="15" hidden="1" x14ac:dyDescent="0.25"/>
    <row r="197" s="46" customFormat="1" ht="15" hidden="1" x14ac:dyDescent="0.25"/>
    <row r="198" s="46" customFormat="1" ht="15" hidden="1" x14ac:dyDescent="0.25"/>
    <row r="199" s="46" customFormat="1" ht="15" hidden="1" x14ac:dyDescent="0.25"/>
    <row r="200" s="46" customFormat="1" ht="15" hidden="1" x14ac:dyDescent="0.25"/>
    <row r="201" s="46" customFormat="1" ht="15" hidden="1" x14ac:dyDescent="0.25"/>
    <row r="202" s="46" customFormat="1" ht="15" hidden="1" x14ac:dyDescent="0.25"/>
    <row r="203" s="46" customFormat="1" ht="15" hidden="1" x14ac:dyDescent="0.25"/>
    <row r="204" s="46" customFormat="1" ht="15" hidden="1" x14ac:dyDescent="0.25"/>
    <row r="205" s="46" customFormat="1" ht="15" hidden="1" x14ac:dyDescent="0.25"/>
    <row r="206" s="46" customFormat="1" ht="15" hidden="1" x14ac:dyDescent="0.25"/>
    <row r="207" s="46" customFormat="1" ht="15" hidden="1" x14ac:dyDescent="0.25"/>
    <row r="208" s="46" customFormat="1" ht="15" hidden="1" x14ac:dyDescent="0.25"/>
    <row r="209" s="46" customFormat="1" ht="15" hidden="1" x14ac:dyDescent="0.25"/>
    <row r="210" s="46" customFormat="1" ht="15" hidden="1" x14ac:dyDescent="0.25"/>
    <row r="211" s="46" customFormat="1" ht="15" hidden="1" x14ac:dyDescent="0.25"/>
    <row r="212" s="46" customFormat="1" ht="15" hidden="1" x14ac:dyDescent="0.25"/>
    <row r="213" s="46" customFormat="1" ht="15" hidden="1" x14ac:dyDescent="0.25"/>
    <row r="214" s="46" customFormat="1" ht="15" hidden="1" customHeight="1" x14ac:dyDescent="0.25"/>
    <row r="215" s="46" customFormat="1" ht="15" hidden="1" customHeight="1" x14ac:dyDescent="0.25"/>
    <row r="216" s="46" customFormat="1" ht="15" hidden="1" customHeight="1" x14ac:dyDescent="0.25"/>
    <row r="217" s="46" customFormat="1" ht="15" hidden="1" customHeight="1" x14ac:dyDescent="0.25"/>
    <row r="218" s="46" customFormat="1" ht="15" hidden="1" customHeight="1" x14ac:dyDescent="0.25"/>
    <row r="219" s="46" customFormat="1" ht="15" hidden="1" customHeight="1" x14ac:dyDescent="0.25"/>
    <row r="220" s="46" customFormat="1" ht="15" hidden="1" customHeight="1" x14ac:dyDescent="0.25"/>
    <row r="221" s="46" customFormat="1" ht="15" hidden="1" customHeight="1" x14ac:dyDescent="0.25"/>
    <row r="222" s="46" customFormat="1" ht="15" hidden="1" customHeight="1" x14ac:dyDescent="0.25"/>
    <row r="223" s="46" customFormat="1" ht="15" hidden="1" customHeight="1" x14ac:dyDescent="0.25"/>
    <row r="224" s="46" customFormat="1" ht="15" hidden="1" customHeight="1" x14ac:dyDescent="0.25"/>
    <row r="225" s="46" customFormat="1" ht="15" hidden="1" customHeight="1" x14ac:dyDescent="0.25"/>
    <row r="226" s="46" customFormat="1" ht="15" hidden="1" customHeight="1" x14ac:dyDescent="0.25"/>
    <row r="227" s="46" customFormat="1" ht="15" hidden="1" customHeight="1" x14ac:dyDescent="0.25"/>
    <row r="228" s="46" customFormat="1" ht="15" hidden="1" customHeight="1" x14ac:dyDescent="0.25"/>
    <row r="229" s="46" customFormat="1" ht="15" hidden="1" customHeight="1" x14ac:dyDescent="0.25"/>
    <row r="230" s="46" customFormat="1" ht="15" hidden="1" customHeight="1" x14ac:dyDescent="0.25"/>
    <row r="231" s="46" customFormat="1" ht="15" hidden="1" customHeight="1" x14ac:dyDescent="0.25"/>
    <row r="232" s="46" customFormat="1" ht="15" hidden="1" customHeight="1" x14ac:dyDescent="0.25"/>
    <row r="233" s="46" customFormat="1" ht="15" hidden="1" customHeight="1" x14ac:dyDescent="0.25"/>
    <row r="234" s="46" customFormat="1" ht="15" hidden="1" customHeight="1" x14ac:dyDescent="0.25"/>
    <row r="235" s="46" customFormat="1" ht="15" hidden="1" customHeight="1" x14ac:dyDescent="0.25"/>
    <row r="236" s="46" customFormat="1" ht="15" hidden="1" customHeight="1" x14ac:dyDescent="0.25"/>
    <row r="237" s="46" customFormat="1" ht="15" hidden="1" customHeight="1" x14ac:dyDescent="0.25"/>
    <row r="238" s="46" customFormat="1" ht="15" hidden="1" customHeight="1" x14ac:dyDescent="0.25"/>
    <row r="239" s="46" customFormat="1" ht="15" hidden="1" customHeight="1" x14ac:dyDescent="0.25"/>
    <row r="240" s="46" customFormat="1" ht="15" hidden="1" customHeight="1" x14ac:dyDescent="0.25"/>
    <row r="241" s="46" customFormat="1" ht="15" hidden="1" customHeight="1" x14ac:dyDescent="0.25"/>
    <row r="242" s="46" customFormat="1" ht="15" hidden="1" customHeight="1" x14ac:dyDescent="0.25"/>
    <row r="243" s="46" customFormat="1" ht="15" hidden="1" customHeight="1" x14ac:dyDescent="0.25"/>
    <row r="244" s="46" customFormat="1" ht="15" hidden="1" customHeight="1" x14ac:dyDescent="0.25"/>
    <row r="245" s="46" customFormat="1" ht="15" hidden="1" customHeight="1" x14ac:dyDescent="0.25"/>
    <row r="246" s="46" customFormat="1" ht="15" hidden="1" customHeight="1" x14ac:dyDescent="0.25"/>
    <row r="247" s="46" customFormat="1" ht="15" hidden="1" customHeight="1" x14ac:dyDescent="0.25"/>
    <row r="248" s="46" customFormat="1" ht="15" hidden="1" customHeight="1" x14ac:dyDescent="0.25"/>
    <row r="249" s="46" customFormat="1" ht="15" hidden="1" customHeight="1" x14ac:dyDescent="0.25"/>
    <row r="250" s="46" customFormat="1" ht="15" hidden="1" customHeight="1" x14ac:dyDescent="0.25"/>
    <row r="251" s="46" customFormat="1" ht="15" hidden="1" customHeight="1" x14ac:dyDescent="0.25"/>
    <row r="252" s="46" customFormat="1" ht="15" hidden="1" customHeight="1" x14ac:dyDescent="0.25"/>
    <row r="253" s="46" customFormat="1" ht="15" hidden="1" customHeight="1" x14ac:dyDescent="0.25"/>
    <row r="254" s="46" customFormat="1" ht="15" hidden="1" customHeight="1" x14ac:dyDescent="0.25"/>
    <row r="255" s="46" customFormat="1" ht="15" hidden="1" customHeight="1" x14ac:dyDescent="0.25"/>
    <row r="256" s="46" customFormat="1" ht="15" hidden="1" customHeight="1" x14ac:dyDescent="0.25"/>
    <row r="257" s="46" customFormat="1" ht="15" hidden="1" customHeight="1" x14ac:dyDescent="0.25"/>
    <row r="258" s="46" customFormat="1" ht="15" hidden="1" customHeight="1" x14ac:dyDescent="0.25"/>
    <row r="259" s="46" customFormat="1" ht="15" hidden="1" customHeight="1" x14ac:dyDescent="0.25"/>
    <row r="260" s="46" customFormat="1" ht="15" hidden="1" customHeight="1" x14ac:dyDescent="0.25"/>
    <row r="261" s="46" customFormat="1" ht="15" hidden="1" customHeight="1" x14ac:dyDescent="0.25"/>
    <row r="262" s="46" customFormat="1" ht="15" hidden="1" customHeight="1" x14ac:dyDescent="0.25"/>
    <row r="263" s="46" customFormat="1" ht="15" hidden="1" customHeight="1" x14ac:dyDescent="0.25"/>
    <row r="264" s="46" customFormat="1" ht="15" hidden="1" customHeight="1" x14ac:dyDescent="0.25"/>
    <row r="265" s="46" customFormat="1" ht="15" hidden="1" customHeight="1" x14ac:dyDescent="0.25"/>
    <row r="266" s="46" customFormat="1" ht="15" hidden="1" customHeight="1" x14ac:dyDescent="0.25"/>
    <row r="267" s="46" customFormat="1" ht="15" hidden="1" customHeight="1" x14ac:dyDescent="0.25"/>
    <row r="268" s="46" customFormat="1" ht="15" hidden="1" customHeight="1" x14ac:dyDescent="0.25"/>
    <row r="269" s="46" customFormat="1" ht="15" hidden="1" customHeight="1" x14ac:dyDescent="0.25"/>
    <row r="270" s="46" customFormat="1" ht="15" hidden="1" customHeight="1" x14ac:dyDescent="0.25"/>
    <row r="271" s="46" customFormat="1" ht="15" hidden="1" customHeight="1" x14ac:dyDescent="0.25"/>
    <row r="272" s="46" customFormat="1" ht="15" hidden="1" customHeight="1" x14ac:dyDescent="0.25"/>
    <row r="273" s="46" customFormat="1" ht="15" hidden="1" customHeight="1" x14ac:dyDescent="0.25"/>
    <row r="274" s="46" customFormat="1" ht="15" hidden="1" customHeight="1" x14ac:dyDescent="0.25"/>
    <row r="275" s="46" customFormat="1" ht="15" hidden="1" customHeight="1" x14ac:dyDescent="0.25"/>
    <row r="276" s="46" customFormat="1" ht="15" hidden="1" customHeight="1" x14ac:dyDescent="0.25"/>
    <row r="277" s="46" customFormat="1" ht="15" hidden="1" customHeight="1" x14ac:dyDescent="0.25"/>
    <row r="278" s="46" customFormat="1" ht="15" hidden="1" customHeight="1" x14ac:dyDescent="0.25"/>
    <row r="279" s="46" customFormat="1" ht="15" hidden="1" customHeight="1" x14ac:dyDescent="0.25"/>
    <row r="280" s="46" customFormat="1" ht="15" hidden="1" customHeight="1" x14ac:dyDescent="0.25"/>
    <row r="281" s="46" customFormat="1" ht="15" hidden="1" customHeight="1" x14ac:dyDescent="0.25"/>
    <row r="282" s="46" customFormat="1" ht="15" hidden="1" customHeight="1" x14ac:dyDescent="0.25"/>
    <row r="283" s="46" customFormat="1" ht="15" hidden="1" customHeight="1" x14ac:dyDescent="0.25"/>
    <row r="284" s="46" customFormat="1" ht="15" hidden="1" customHeight="1" x14ac:dyDescent="0.25"/>
    <row r="285" s="46" customFormat="1" ht="15" hidden="1" customHeight="1" x14ac:dyDescent="0.25"/>
  </sheetData>
  <sheetProtection selectLockedCells="1" selectUnlockedCells="1"/>
  <mergeCells count="25">
    <mergeCell ref="D171:E171"/>
    <mergeCell ref="D172:E172"/>
    <mergeCell ref="B174:E175"/>
    <mergeCell ref="A148:E152"/>
    <mergeCell ref="A168:E168"/>
    <mergeCell ref="D170:E170"/>
    <mergeCell ref="A102:E108"/>
    <mergeCell ref="A63:E71"/>
    <mergeCell ref="A73:E76"/>
    <mergeCell ref="A60:E60"/>
    <mergeCell ref="A13:E13"/>
    <mergeCell ref="A15:E15"/>
    <mergeCell ref="A25:E31"/>
    <mergeCell ref="A32:E37"/>
    <mergeCell ref="A38:E40"/>
    <mergeCell ref="A41:E47"/>
    <mergeCell ref="A48:E48"/>
    <mergeCell ref="A49:E53"/>
    <mergeCell ref="A54:E57"/>
    <mergeCell ref="B58:E58"/>
    <mergeCell ref="A10:E12"/>
    <mergeCell ref="A1:E1"/>
    <mergeCell ref="A3:E3"/>
    <mergeCell ref="A4:E6"/>
    <mergeCell ref="A7:E9"/>
  </mergeCells>
  <hyperlinks>
    <hyperlink ref="A13" r:id="rId1" xr:uid="{00000000-0004-0000-0200-000000000000}"/>
    <hyperlink ref="B58" r:id="rId2" xr:uid="{00000000-0004-0000-0200-000001000000}"/>
  </hyperlinks>
  <printOptions horizontalCentered="1"/>
  <pageMargins left="0.25" right="0.25" top="0.5" bottom="0.5" header="0.5" footer="0.5"/>
  <pageSetup paperSize="5" scale="78" fitToHeight="3" orientation="portrait" r:id="rId3"/>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codeName="Sheet4">
    <tabColor theme="9" tint="0.39997558519241921"/>
    <pageSetUpPr autoPageBreaks="0" fitToPage="1"/>
  </sheetPr>
  <dimension ref="A1:BJ39"/>
  <sheetViews>
    <sheetView showGridLines="0" zoomScaleNormal="100" workbookViewId="0"/>
  </sheetViews>
  <sheetFormatPr defaultColWidth="0" defaultRowHeight="12.1" zeroHeight="1" x14ac:dyDescent="0.2"/>
  <cols>
    <col min="1" max="1" width="2.77734375" style="210" customWidth="1"/>
    <col min="2" max="2" width="15.88671875" style="3" customWidth="1"/>
    <col min="3" max="3" width="31.5546875" style="3" customWidth="1"/>
    <col min="4" max="4" width="19.77734375" style="3" customWidth="1"/>
    <col min="5" max="5" width="8.21875" style="3" customWidth="1"/>
    <col min="6" max="6" width="9.5546875" style="3" customWidth="1"/>
    <col min="7" max="7" width="10.21875" style="3" customWidth="1"/>
    <col min="8" max="8" width="6.77734375" style="3" customWidth="1"/>
    <col min="9" max="9" width="5.77734375" style="3" customWidth="1"/>
    <col min="10" max="10" width="32.21875" style="3" customWidth="1"/>
    <col min="11" max="11" width="12.21875" style="3" customWidth="1"/>
    <col min="12" max="12" width="11" style="3" customWidth="1"/>
    <col min="13" max="13" width="20.5546875" style="3" bestFit="1" customWidth="1"/>
    <col min="14" max="14" width="8.77734375" style="3" customWidth="1"/>
    <col min="15" max="16" width="8.21875" style="3" customWidth="1"/>
    <col min="17" max="17" width="2" style="3" customWidth="1"/>
    <col min="18" max="26" width="9.21875" style="3" hidden="1" customWidth="1"/>
    <col min="27" max="27" width="22.5546875" style="3" hidden="1" customWidth="1"/>
    <col min="28" max="28" width="29.77734375" style="3" hidden="1" customWidth="1"/>
    <col min="29" max="31" width="9.21875" style="3" hidden="1" customWidth="1"/>
    <col min="32" max="32" width="33.33203125" style="3" hidden="1" customWidth="1"/>
    <col min="33" max="44" width="9.21875" style="3" hidden="1" customWidth="1"/>
    <col min="45" max="45" width="25.77734375" style="3" hidden="1" customWidth="1"/>
    <col min="46" max="51" width="9.21875" style="3" hidden="1" customWidth="1"/>
    <col min="52" max="52" width="17.6640625" style="3" hidden="1" customWidth="1"/>
    <col min="53" max="54" width="9.21875" style="3" hidden="1" customWidth="1"/>
    <col min="55" max="55" width="10.77734375" style="3" hidden="1" customWidth="1"/>
    <col min="56" max="62" width="9.21875" style="3" hidden="1" customWidth="1"/>
    <col min="63" max="16384" width="8.88671875" style="3" hidden="1"/>
  </cols>
  <sheetData>
    <row r="1" spans="1:62" ht="15" x14ac:dyDescent="0.25">
      <c r="A1" s="90" t="str">
        <f>IF(LANG=1,AA1,AB1)</f>
        <v>Education Funding Branch</v>
      </c>
      <c r="D1" s="91" t="str">
        <f>IF(LANG=1,AF1,AG1)</f>
        <v>Mobility Impaired Students Transported On Specially Equipped Vehicles (SEV)</v>
      </c>
      <c r="E1" s="92"/>
      <c r="F1" s="92"/>
      <c r="G1" s="92"/>
      <c r="H1" s="92"/>
      <c r="I1" s="92"/>
      <c r="J1" s="92"/>
      <c r="K1" s="92"/>
      <c r="L1" s="92"/>
      <c r="M1" s="93"/>
      <c r="N1" s="93"/>
      <c r="O1" s="93"/>
      <c r="P1" s="93"/>
      <c r="AA1" s="3" t="s">
        <v>192</v>
      </c>
      <c r="AB1" s="94" t="s">
        <v>191</v>
      </c>
      <c r="AF1" s="95" t="s">
        <v>185</v>
      </c>
      <c r="AG1" s="95" t="s">
        <v>312</v>
      </c>
    </row>
    <row r="2" spans="1:62" ht="15" x14ac:dyDescent="0.25">
      <c r="A2" s="90" t="str">
        <f>IF(LANG=1,AA2,AB2)</f>
        <v>511-1181 Portage Avenue</v>
      </c>
      <c r="D2" s="91" t="str">
        <f>IF(LANG=1,AF2,AG2)</f>
        <v>For The First Time Between 2 Oct 2025 &amp; 30 Jun 2026</v>
      </c>
      <c r="E2" s="92"/>
      <c r="F2" s="92"/>
      <c r="G2" s="92"/>
      <c r="H2" s="92"/>
      <c r="I2" s="92"/>
      <c r="J2" s="92"/>
      <c r="K2" s="92"/>
      <c r="L2" s="92"/>
      <c r="M2" s="96"/>
      <c r="N2" s="96"/>
      <c r="O2" s="96"/>
      <c r="P2" s="96"/>
      <c r="AA2" s="3" t="s">
        <v>14</v>
      </c>
      <c r="AB2" s="3" t="s">
        <v>107</v>
      </c>
      <c r="AF2" s="95" t="str">
        <f>"For The First Time Between "&amp;(VLOOKUP(YEARNUM,YEARTABLE,4))</f>
        <v>For The First Time Between 2 Oct 2025 &amp; 30 Jun 2026</v>
      </c>
      <c r="AG2" s="97" t="str">
        <f>"pour la premiere fois entre le "&amp;(VLOOKUP(YEARNUM,YEARTABLE,4))</f>
        <v>pour la premiere fois entre le 2 Oct 2025 &amp; 30 Jun 2026</v>
      </c>
    </row>
    <row r="3" spans="1:62" ht="13.85" x14ac:dyDescent="0.25">
      <c r="A3" s="90" t="str">
        <f>IF(LANG=1,AA3,AB3)</f>
        <v>Winnipeg MB  R3G 0T3</v>
      </c>
      <c r="C3" s="90"/>
      <c r="D3" s="96"/>
      <c r="E3" s="96"/>
      <c r="F3" s="96"/>
      <c r="G3" s="96"/>
      <c r="H3" s="96"/>
      <c r="I3" s="96"/>
      <c r="J3" s="96"/>
      <c r="K3" s="96"/>
      <c r="L3" s="96"/>
      <c r="M3" s="96"/>
      <c r="N3" s="96"/>
      <c r="O3" s="96"/>
      <c r="P3" s="96"/>
      <c r="AA3" s="3" t="s">
        <v>15</v>
      </c>
      <c r="AB3" s="3" t="s">
        <v>108</v>
      </c>
    </row>
    <row r="4" spans="1:62" ht="15.55" thickBot="1" x14ac:dyDescent="0.3">
      <c r="A4" s="98" t="s">
        <v>284</v>
      </c>
      <c r="C4" s="99"/>
      <c r="D4" s="96"/>
      <c r="H4" s="100"/>
      <c r="I4" s="100"/>
      <c r="K4" s="96"/>
      <c r="L4" s="96"/>
      <c r="M4" s="101"/>
      <c r="N4" s="101"/>
      <c r="O4" s="101"/>
      <c r="P4" s="101"/>
      <c r="AA4" s="3" t="s">
        <v>193</v>
      </c>
      <c r="AB4" s="3" t="s">
        <v>193</v>
      </c>
    </row>
    <row r="5" spans="1:62" ht="15.45" customHeight="1" x14ac:dyDescent="0.25">
      <c r="A5" s="63"/>
      <c r="B5" s="96"/>
      <c r="C5" s="96"/>
      <c r="D5" s="102"/>
      <c r="E5" s="103" t="str">
        <f>IF(LANG=1,AA5,AB5)</f>
        <v xml:space="preserve">School Division: </v>
      </c>
      <c r="F5" s="100" t="str">
        <f>IF(DIVNUM=1,"",VLOOKUP(DIVNUM,LOOKUPTABLE,2,FALSE))</f>
        <v/>
      </c>
      <c r="G5" s="100"/>
      <c r="H5" s="104"/>
      <c r="I5" s="104"/>
      <c r="J5" s="104"/>
      <c r="K5" s="524" t="str">
        <f>IF(LANG=1,AA6,AB6)</f>
        <v>Department approval is required to claim an SEV allowance (i.e. Trans. Code 501).  Refer to instructions for further information.</v>
      </c>
      <c r="L5" s="525"/>
      <c r="M5" s="526"/>
      <c r="N5" s="105"/>
      <c r="O5" s="106"/>
      <c r="P5" s="106"/>
      <c r="AA5" s="3" t="s">
        <v>159</v>
      </c>
      <c r="AB5" s="3" t="s">
        <v>160</v>
      </c>
    </row>
    <row r="6" spans="1:62" ht="36.75" customHeight="1" thickBot="1" x14ac:dyDescent="0.3">
      <c r="A6" s="107"/>
      <c r="B6" s="108" t="s">
        <v>240</v>
      </c>
      <c r="D6" s="93"/>
      <c r="E6" s="93"/>
      <c r="F6" s="93"/>
      <c r="G6" s="109"/>
      <c r="H6" s="109"/>
      <c r="I6" s="110"/>
      <c r="J6" s="111"/>
      <c r="K6" s="527"/>
      <c r="L6" s="528"/>
      <c r="M6" s="529"/>
      <c r="N6" s="105"/>
      <c r="O6" s="112"/>
      <c r="P6" s="113"/>
      <c r="AA6" s="3" t="s">
        <v>163</v>
      </c>
      <c r="AB6" s="15" t="s">
        <v>162</v>
      </c>
    </row>
    <row r="7" spans="1:62" ht="16.45" customHeight="1" thickBot="1" x14ac:dyDescent="0.3">
      <c r="A7" s="107"/>
      <c r="B7" s="114" t="str">
        <f>IF(LANG=1,AA7,AB7)</f>
        <v>Required Entries</v>
      </c>
      <c r="C7" s="115"/>
      <c r="D7" s="115"/>
      <c r="E7" s="115"/>
      <c r="F7" s="115"/>
      <c r="G7" s="115"/>
      <c r="H7" s="115"/>
      <c r="I7" s="115"/>
      <c r="J7" s="116"/>
      <c r="K7" s="521" t="str">
        <f>IF(LANG=1,AX7,BA7)</f>
        <v>ENTRY REQUIRED IF TRANS. CODE = 500</v>
      </c>
      <c r="L7" s="522"/>
      <c r="M7" s="523"/>
      <c r="N7" s="117" t="str">
        <f>IF(LANG=1,BE7,BH7)</f>
        <v>DEPARTMENT USE ONLY</v>
      </c>
      <c r="O7" s="118"/>
      <c r="P7" s="119"/>
      <c r="AA7" s="15" t="s">
        <v>157</v>
      </c>
      <c r="AB7" s="3" t="s">
        <v>313</v>
      </c>
      <c r="AX7" s="552" t="s">
        <v>38</v>
      </c>
      <c r="AY7" s="553"/>
      <c r="AZ7" s="554"/>
      <c r="BA7" s="549" t="s">
        <v>124</v>
      </c>
      <c r="BB7" s="550"/>
      <c r="BC7" s="551"/>
      <c r="BE7" s="3" t="s">
        <v>33</v>
      </c>
      <c r="BH7" s="3" t="s">
        <v>128</v>
      </c>
    </row>
    <row r="8" spans="1:62" ht="13.85" x14ac:dyDescent="0.25">
      <c r="A8" s="107"/>
      <c r="B8" s="120"/>
      <c r="C8" s="120"/>
      <c r="D8" s="120"/>
      <c r="E8" s="120"/>
      <c r="F8" s="121" t="str">
        <f>IF(LANG=1,AG8,AH8)</f>
        <v>Trans.</v>
      </c>
      <c r="G8" s="532" t="str">
        <f>IF(LANG=1,AM8,AP8)</f>
        <v>Date first trans. on a SEV</v>
      </c>
      <c r="H8" s="532"/>
      <c r="I8" s="533"/>
      <c r="K8" s="122"/>
      <c r="L8" s="123"/>
      <c r="N8" s="124"/>
      <c r="O8" s="125"/>
      <c r="P8" s="126"/>
      <c r="AG8" s="3" t="s">
        <v>22</v>
      </c>
      <c r="AH8" s="3" t="s">
        <v>116</v>
      </c>
      <c r="AI8" s="3" t="s">
        <v>65</v>
      </c>
      <c r="AM8" s="532" t="s">
        <v>65</v>
      </c>
      <c r="AN8" s="532"/>
      <c r="AO8" s="533"/>
      <c r="AP8" s="559" t="s">
        <v>123</v>
      </c>
      <c r="AQ8" s="532"/>
      <c r="AR8" s="533"/>
      <c r="AX8" s="555" t="s">
        <v>165</v>
      </c>
      <c r="AY8" s="556"/>
      <c r="AZ8" s="555" t="s">
        <v>166</v>
      </c>
      <c r="BA8" s="128" t="s">
        <v>164</v>
      </c>
      <c r="BB8" s="129"/>
      <c r="BC8" s="130" t="s">
        <v>314</v>
      </c>
    </row>
    <row r="9" spans="1:62" ht="14.4" customHeight="1" x14ac:dyDescent="0.25">
      <c r="A9" s="107"/>
      <c r="B9" s="131"/>
      <c r="C9" s="131" t="str">
        <f>IF(LANG=1,AA9,AB9)</f>
        <v>Student  Name</v>
      </c>
      <c r="D9" s="120"/>
      <c r="E9" s="120"/>
      <c r="F9" s="132" t="str">
        <f>IF(LANG=1,AG9,AH9)</f>
        <v>Code</v>
      </c>
      <c r="G9" s="531" t="str">
        <f>IF(LANG=1,AM9,AP9)</f>
        <v>between 2 Oct 2025</v>
      </c>
      <c r="H9" s="532"/>
      <c r="I9" s="533"/>
      <c r="J9" s="133" t="str">
        <f>IF(LANG=1,AS9,AT9)</f>
        <v>Special equipment related to</v>
      </c>
      <c r="K9" s="134" t="str">
        <f>IF(LANG=1,AX8,BA8)</f>
        <v>School Bus</v>
      </c>
      <c r="L9" s="135"/>
      <c r="M9" s="127" t="str">
        <f>IF(LANG=1,AZ8,BC8)</f>
        <v>Other Vehicle</v>
      </c>
      <c r="N9" s="136" t="str">
        <f>IF(LANG=1,BE9,BH9)</f>
        <v>Enter "A" (approved)</v>
      </c>
      <c r="O9" s="137"/>
      <c r="P9" s="138" t="str">
        <f>IF(LANG=1,BG9,BJ9)</f>
        <v>Enter</v>
      </c>
      <c r="AA9" s="3" t="s">
        <v>186</v>
      </c>
      <c r="AB9" s="3" t="s">
        <v>315</v>
      </c>
      <c r="AG9" s="3" t="s">
        <v>5</v>
      </c>
      <c r="AH9" s="3" t="s">
        <v>117</v>
      </c>
      <c r="AI9" s="3" t="s">
        <v>151</v>
      </c>
      <c r="AM9" s="14" t="str">
        <f>"between "&amp;VLOOKUP(YEARNUM,YEARTABLE,5)</f>
        <v>between 2 Oct 2025</v>
      </c>
      <c r="AN9" s="14"/>
      <c r="AO9" s="139"/>
      <c r="AP9" s="140" t="str">
        <f>"pour la 1re fois "&amp;"entre le "</f>
        <v xml:space="preserve">pour la 1re fois entre le </v>
      </c>
      <c r="AQ9" s="14"/>
      <c r="AR9" s="139"/>
      <c r="AS9" s="3" t="s">
        <v>233</v>
      </c>
      <c r="AT9" s="3" t="s">
        <v>316</v>
      </c>
      <c r="AX9" s="557"/>
      <c r="AY9" s="558"/>
      <c r="AZ9" s="557"/>
      <c r="BA9" s="141"/>
      <c r="BB9" s="123"/>
      <c r="BC9" s="142"/>
      <c r="BE9" s="3" t="s">
        <v>272</v>
      </c>
      <c r="BG9" s="3" t="s">
        <v>35</v>
      </c>
      <c r="BH9" s="3" t="s">
        <v>129</v>
      </c>
      <c r="BJ9" s="3" t="s">
        <v>130</v>
      </c>
    </row>
    <row r="10" spans="1:62" ht="14.15" customHeight="1" x14ac:dyDescent="0.25">
      <c r="A10" s="107"/>
      <c r="B10" s="143"/>
      <c r="C10" s="143"/>
      <c r="D10" s="131" t="str">
        <f>IF(LANG=1,AC10,AD10)</f>
        <v>School</v>
      </c>
      <c r="E10" s="121" t="str">
        <f>IF(LANG=1,AE10,AF10)</f>
        <v>Enr.</v>
      </c>
      <c r="F10" s="121" t="str">
        <f>IF(LANG=1,AG10,AH10)</f>
        <v>500 OR</v>
      </c>
      <c r="G10" s="532" t="str">
        <f>IF(LANG=1,AM10,AP10)</f>
        <v>and 30 Jun 2026</v>
      </c>
      <c r="H10" s="532"/>
      <c r="I10" s="533"/>
      <c r="J10" s="133" t="str">
        <f>IF(LANG=1,AS10,AT10)</f>
        <v>student's mobility impairment</v>
      </c>
      <c r="K10" s="144" t="str">
        <f>IF(LANG=1,AX10,BA11)</f>
        <v>Route</v>
      </c>
      <c r="L10" s="144" t="str">
        <f>IF(LANG=1,AY10,BB11)</f>
        <v>Unit</v>
      </c>
      <c r="M10" s="145"/>
      <c r="N10" s="146" t="str">
        <f>IF(LANG=1,BE10,BH10)</f>
        <v xml:space="preserve"> or "D" (declined)</v>
      </c>
      <c r="O10" s="147"/>
      <c r="P10" s="148" t="str">
        <f>IF(LANG=1,BG10,BJ10)</f>
        <v>F.T.E.</v>
      </c>
      <c r="AA10" s="3" t="s">
        <v>158</v>
      </c>
      <c r="AB10" s="3" t="s">
        <v>317</v>
      </c>
      <c r="AC10" s="3" t="s">
        <v>39</v>
      </c>
      <c r="AD10" s="3" t="s">
        <v>161</v>
      </c>
      <c r="AE10" s="3" t="s">
        <v>23</v>
      </c>
      <c r="AF10" s="3" t="s">
        <v>5</v>
      </c>
      <c r="AG10" s="3" t="s">
        <v>48</v>
      </c>
      <c r="AH10" s="3" t="s">
        <v>118</v>
      </c>
      <c r="AI10" s="3" t="s">
        <v>152</v>
      </c>
      <c r="AM10" s="149" t="str">
        <f>"and "&amp;VLOOKUP(YEARNUM,YEARTABLE,6)</f>
        <v>and 30 Jun 2026</v>
      </c>
      <c r="AN10" s="149"/>
      <c r="AO10" s="150"/>
      <c r="AP10" s="151" t="str">
        <f>(VLOOKUP(YEARNUM,YEARTABLE,5))&amp;" et le "&amp;(VLOOKUP(YEARNUM,YEARTABLE,6))</f>
        <v>2 Oct 2025 et le 30 Jun 2026</v>
      </c>
      <c r="AQ10" s="149"/>
      <c r="AR10" s="150"/>
      <c r="AS10" s="3" t="s">
        <v>234</v>
      </c>
      <c r="AT10" s="3" t="s">
        <v>318</v>
      </c>
      <c r="AX10" s="144" t="s">
        <v>24</v>
      </c>
      <c r="AY10" s="144" t="s">
        <v>25</v>
      </c>
      <c r="AZ10" s="152" t="s">
        <v>269</v>
      </c>
      <c r="BA10" s="153"/>
      <c r="BB10" s="154"/>
      <c r="BC10" s="155"/>
      <c r="BE10" s="3" t="s">
        <v>273</v>
      </c>
      <c r="BG10" s="3" t="s">
        <v>17</v>
      </c>
      <c r="BJ10" s="3" t="s">
        <v>131</v>
      </c>
    </row>
    <row r="11" spans="1:62" ht="23.65" customHeight="1" thickBot="1" x14ac:dyDescent="0.3">
      <c r="A11" s="107"/>
      <c r="B11" s="156" t="str">
        <f>IF(LANG=1,AA11,AB11)</f>
        <v>MET #</v>
      </c>
      <c r="C11" s="157" t="str">
        <f>IF(LANG=1,AA10,AB10)</f>
        <v>Surname, Given Name(s)</v>
      </c>
      <c r="D11" s="158" t="str">
        <f>IF(LANG=1,AC11,AD11)</f>
        <v>Attended</v>
      </c>
      <c r="E11" s="159" t="str">
        <f>IF(LANG=1,AE11,AF11)</f>
        <v>Code</v>
      </c>
      <c r="F11" s="159">
        <f>IF(LANG=1,AG11,AH11)</f>
        <v>501</v>
      </c>
      <c r="G11" s="160" t="str">
        <f>IF(LANG=1,AM11,AP11)</f>
        <v>DD</v>
      </c>
      <c r="H11" s="160" t="str">
        <f>IF(LANG=1,AN11,AQ11)</f>
        <v>MMM</v>
      </c>
      <c r="I11" s="160" t="str">
        <f>IF(LANG=1,AO11,AR11)</f>
        <v>YYYY</v>
      </c>
      <c r="J11" s="161" t="str">
        <f>IF(LANG=1,AS11,AT11)</f>
        <v>(e.g. wheelchair, walker, etc.)</v>
      </c>
      <c r="K11" s="157" t="str">
        <f>IF(LANG=1,AX11,BA12)</f>
        <v>Number</v>
      </c>
      <c r="L11" s="157" t="str">
        <f>IF(LANG=1,AY11,BB12)</f>
        <v>Number</v>
      </c>
      <c r="M11" s="162" t="str">
        <f>IF(LANG=1,AZ10,BC11)</f>
        <v xml:space="preserve">(e.g. D 409 approved </v>
      </c>
      <c r="N11" s="163" t="str">
        <f>IF(LANG=1,BE11,BH11)</f>
        <v>ISB</v>
      </c>
      <c r="O11" s="163" t="str">
        <f>IF(LANG=1,BF11,BI11)</f>
        <v>PTU</v>
      </c>
      <c r="P11" s="163" t="str">
        <f>IF(LANG=1,BG11,BJ11)</f>
        <v>EFB</v>
      </c>
      <c r="AA11" s="3" t="s">
        <v>3</v>
      </c>
      <c r="AB11" s="3" t="s">
        <v>111</v>
      </c>
      <c r="AC11" s="3" t="s">
        <v>21</v>
      </c>
      <c r="AD11" s="3" t="s">
        <v>319</v>
      </c>
      <c r="AE11" s="3" t="s">
        <v>5</v>
      </c>
      <c r="AF11" s="3" t="s">
        <v>115</v>
      </c>
      <c r="AG11" s="3">
        <v>501</v>
      </c>
      <c r="AH11" s="3">
        <v>501</v>
      </c>
      <c r="AI11" s="3" t="s">
        <v>69</v>
      </c>
      <c r="AJ11" s="3" t="s">
        <v>70</v>
      </c>
      <c r="AK11" s="3" t="s">
        <v>71</v>
      </c>
      <c r="AM11" s="160" t="s">
        <v>69</v>
      </c>
      <c r="AN11" s="160" t="s">
        <v>70</v>
      </c>
      <c r="AO11" s="160" t="s">
        <v>71</v>
      </c>
      <c r="AP11" s="164" t="s">
        <v>119</v>
      </c>
      <c r="AQ11" s="164" t="s">
        <v>120</v>
      </c>
      <c r="AR11" s="164" t="s">
        <v>121</v>
      </c>
      <c r="AS11" s="3" t="s">
        <v>40</v>
      </c>
      <c r="AT11" s="3" t="s">
        <v>122</v>
      </c>
      <c r="AX11" s="157" t="s">
        <v>20</v>
      </c>
      <c r="AY11" s="157" t="s">
        <v>20</v>
      </c>
      <c r="AZ11" s="165" t="s">
        <v>270</v>
      </c>
      <c r="BA11" s="144" t="s">
        <v>125</v>
      </c>
      <c r="BB11" s="144" t="s">
        <v>125</v>
      </c>
      <c r="BC11" s="152" t="s">
        <v>264</v>
      </c>
      <c r="BE11" s="3" t="s">
        <v>242</v>
      </c>
      <c r="BF11" s="3" t="s">
        <v>34</v>
      </c>
      <c r="BG11" s="3" t="s">
        <v>243</v>
      </c>
      <c r="BH11" s="3" t="s">
        <v>242</v>
      </c>
      <c r="BI11" s="3" t="s">
        <v>132</v>
      </c>
      <c r="BJ11" s="3" t="s">
        <v>243</v>
      </c>
    </row>
    <row r="12" spans="1:62" ht="24.2" customHeight="1" thickBot="1" x14ac:dyDescent="0.3">
      <c r="A12" s="166">
        <v>1</v>
      </c>
      <c r="B12" s="167"/>
      <c r="C12" s="168"/>
      <c r="D12" s="169"/>
      <c r="E12" s="170"/>
      <c r="F12" s="171"/>
      <c r="G12" s="172"/>
      <c r="H12" s="172"/>
      <c r="I12" s="170"/>
      <c r="J12" s="173"/>
      <c r="K12" s="174"/>
      <c r="L12" s="174"/>
      <c r="M12" s="174"/>
      <c r="N12" s="175"/>
      <c r="O12" s="176"/>
      <c r="P12" s="176"/>
      <c r="AZ12" s="177" t="s">
        <v>271</v>
      </c>
      <c r="BA12" s="157" t="s">
        <v>126</v>
      </c>
      <c r="BB12" s="157" t="s">
        <v>127</v>
      </c>
      <c r="BC12" s="165" t="s">
        <v>265</v>
      </c>
    </row>
    <row r="13" spans="1:62" ht="24.2" customHeight="1" x14ac:dyDescent="0.25">
      <c r="A13" s="166">
        <f>+A12+1</f>
        <v>2</v>
      </c>
      <c r="B13" s="178"/>
      <c r="C13" s="179"/>
      <c r="D13" s="180"/>
      <c r="E13" s="181"/>
      <c r="F13" s="182"/>
      <c r="G13" s="183"/>
      <c r="H13" s="183"/>
      <c r="I13" s="181"/>
      <c r="J13" s="184"/>
      <c r="K13" s="185"/>
      <c r="L13" s="185"/>
      <c r="M13" s="185"/>
      <c r="N13" s="186"/>
      <c r="O13" s="187"/>
      <c r="P13" s="187"/>
      <c r="BC13" s="165" t="s">
        <v>266</v>
      </c>
    </row>
    <row r="14" spans="1:62" ht="24.2" customHeight="1" x14ac:dyDescent="0.25">
      <c r="A14" s="166">
        <f t="shared" ref="A14:A23" si="0">+A13+1</f>
        <v>3</v>
      </c>
      <c r="B14" s="178"/>
      <c r="C14" s="179"/>
      <c r="D14" s="180"/>
      <c r="E14" s="181"/>
      <c r="F14" s="182"/>
      <c r="G14" s="183"/>
      <c r="H14" s="183"/>
      <c r="I14" s="181"/>
      <c r="J14" s="184"/>
      <c r="K14" s="185"/>
      <c r="L14" s="185"/>
      <c r="M14" s="185"/>
      <c r="N14" s="186"/>
      <c r="O14" s="187"/>
      <c r="P14" s="187"/>
      <c r="BC14" s="165" t="s">
        <v>267</v>
      </c>
    </row>
    <row r="15" spans="1:62" ht="24.2" customHeight="1" x14ac:dyDescent="0.25">
      <c r="A15" s="166">
        <f t="shared" si="0"/>
        <v>4</v>
      </c>
      <c r="B15" s="178"/>
      <c r="C15" s="179"/>
      <c r="D15" s="180"/>
      <c r="E15" s="181"/>
      <c r="F15" s="182"/>
      <c r="G15" s="183"/>
      <c r="H15" s="183"/>
      <c r="I15" s="181"/>
      <c r="J15" s="184"/>
      <c r="K15" s="185"/>
      <c r="L15" s="185"/>
      <c r="M15" s="185"/>
      <c r="N15" s="186"/>
      <c r="O15" s="187"/>
      <c r="P15" s="187"/>
      <c r="BC15" s="177" t="s">
        <v>268</v>
      </c>
    </row>
    <row r="16" spans="1:62" ht="24.2" customHeight="1" x14ac:dyDescent="0.25">
      <c r="A16" s="166">
        <f t="shared" si="0"/>
        <v>5</v>
      </c>
      <c r="B16" s="178"/>
      <c r="C16" s="179"/>
      <c r="D16" s="180"/>
      <c r="E16" s="181"/>
      <c r="F16" s="182"/>
      <c r="G16" s="183"/>
      <c r="H16" s="183"/>
      <c r="I16" s="181"/>
      <c r="J16" s="184"/>
      <c r="K16" s="185"/>
      <c r="L16" s="185"/>
      <c r="M16" s="185"/>
      <c r="N16" s="186"/>
      <c r="O16" s="187"/>
      <c r="P16" s="187"/>
    </row>
    <row r="17" spans="1:32" ht="24.2" customHeight="1" x14ac:dyDescent="0.25">
      <c r="A17" s="166">
        <f t="shared" si="0"/>
        <v>6</v>
      </c>
      <c r="B17" s="178"/>
      <c r="C17" s="179"/>
      <c r="D17" s="180"/>
      <c r="E17" s="181"/>
      <c r="F17" s="182"/>
      <c r="G17" s="183"/>
      <c r="H17" s="183"/>
      <c r="I17" s="181"/>
      <c r="J17" s="184"/>
      <c r="K17" s="185"/>
      <c r="L17" s="185"/>
      <c r="M17" s="185"/>
      <c r="N17" s="186"/>
      <c r="O17" s="187"/>
      <c r="P17" s="187"/>
    </row>
    <row r="18" spans="1:32" ht="24.2" customHeight="1" x14ac:dyDescent="0.25">
      <c r="A18" s="166">
        <f t="shared" si="0"/>
        <v>7</v>
      </c>
      <c r="B18" s="178"/>
      <c r="C18" s="179"/>
      <c r="D18" s="180"/>
      <c r="E18" s="181"/>
      <c r="F18" s="182"/>
      <c r="G18" s="183"/>
      <c r="H18" s="183"/>
      <c r="I18" s="181"/>
      <c r="J18" s="184"/>
      <c r="K18" s="185"/>
      <c r="L18" s="185"/>
      <c r="M18" s="185"/>
      <c r="N18" s="186"/>
      <c r="O18" s="187"/>
      <c r="P18" s="187"/>
    </row>
    <row r="19" spans="1:32" ht="24.2" customHeight="1" x14ac:dyDescent="0.25">
      <c r="A19" s="166">
        <f t="shared" si="0"/>
        <v>8</v>
      </c>
      <c r="B19" s="178"/>
      <c r="C19" s="179"/>
      <c r="D19" s="180"/>
      <c r="E19" s="181"/>
      <c r="F19" s="182"/>
      <c r="G19" s="183"/>
      <c r="H19" s="183"/>
      <c r="I19" s="181"/>
      <c r="J19" s="184"/>
      <c r="K19" s="185"/>
      <c r="L19" s="185"/>
      <c r="M19" s="185"/>
      <c r="N19" s="186"/>
      <c r="O19" s="187"/>
      <c r="P19" s="187"/>
    </row>
    <row r="20" spans="1:32" ht="24.2" customHeight="1" x14ac:dyDescent="0.25">
      <c r="A20" s="166">
        <f t="shared" si="0"/>
        <v>9</v>
      </c>
      <c r="B20" s="178"/>
      <c r="C20" s="179"/>
      <c r="D20" s="180"/>
      <c r="E20" s="181"/>
      <c r="F20" s="182"/>
      <c r="G20" s="183"/>
      <c r="H20" s="183"/>
      <c r="I20" s="181"/>
      <c r="J20" s="184"/>
      <c r="K20" s="185"/>
      <c r="L20" s="185"/>
      <c r="M20" s="185"/>
      <c r="N20" s="186"/>
      <c r="O20" s="187"/>
      <c r="P20" s="187"/>
    </row>
    <row r="21" spans="1:32" ht="24.2" customHeight="1" x14ac:dyDescent="0.25">
      <c r="A21" s="166">
        <f t="shared" si="0"/>
        <v>10</v>
      </c>
      <c r="B21" s="178"/>
      <c r="C21" s="179"/>
      <c r="D21" s="180"/>
      <c r="E21" s="181"/>
      <c r="F21" s="182"/>
      <c r="G21" s="183"/>
      <c r="H21" s="183"/>
      <c r="I21" s="181"/>
      <c r="J21" s="184"/>
      <c r="K21" s="185"/>
      <c r="L21" s="185"/>
      <c r="M21" s="185"/>
      <c r="N21" s="186"/>
      <c r="O21" s="187"/>
      <c r="P21" s="187"/>
    </row>
    <row r="22" spans="1:32" ht="24.2" customHeight="1" x14ac:dyDescent="0.25">
      <c r="A22" s="166">
        <f t="shared" si="0"/>
        <v>11</v>
      </c>
      <c r="B22" s="178"/>
      <c r="C22" s="179"/>
      <c r="D22" s="180"/>
      <c r="E22" s="181"/>
      <c r="F22" s="182"/>
      <c r="G22" s="183"/>
      <c r="H22" s="183"/>
      <c r="I22" s="181"/>
      <c r="J22" s="184"/>
      <c r="K22" s="185"/>
      <c r="L22" s="185"/>
      <c r="M22" s="185"/>
      <c r="N22" s="186"/>
      <c r="O22" s="187"/>
      <c r="P22" s="187"/>
    </row>
    <row r="23" spans="1:32" ht="24.2" customHeight="1" x14ac:dyDescent="0.25">
      <c r="A23" s="166">
        <f t="shared" si="0"/>
        <v>12</v>
      </c>
      <c r="B23" s="188"/>
      <c r="C23" s="189"/>
      <c r="D23" s="190"/>
      <c r="E23" s="191"/>
      <c r="F23" s="192"/>
      <c r="G23" s="193"/>
      <c r="H23" s="193"/>
      <c r="I23" s="191"/>
      <c r="J23" s="194"/>
      <c r="K23" s="195"/>
      <c r="L23" s="195"/>
      <c r="M23" s="194"/>
      <c r="N23" s="196"/>
      <c r="O23" s="197"/>
      <c r="P23" s="197"/>
    </row>
    <row r="24" spans="1:32" x14ac:dyDescent="0.2">
      <c r="A24" s="198"/>
      <c r="B24" s="199" t="str">
        <f>IF(LANG=1,AA24,AB24)</f>
        <v xml:space="preserve">We hereby certify that to the best of our knowledge and belief the information furnished in this report is true and correct, </v>
      </c>
      <c r="C24" s="199"/>
      <c r="D24" s="199"/>
      <c r="E24" s="199"/>
      <c r="F24" s="199"/>
      <c r="G24" s="199"/>
      <c r="H24" s="199"/>
      <c r="J24" s="200" t="str">
        <f>IF(LANG=1,AC24,AD24)</f>
        <v>DEPARTMENT USE ONLY</v>
      </c>
      <c r="K24" s="201"/>
      <c r="L24" s="201"/>
      <c r="M24" s="201"/>
      <c r="N24" s="545" t="str">
        <f>IF(LANG=1,AE24,AF24)</f>
        <v>TOTAL F.T.E.</v>
      </c>
      <c r="O24" s="546"/>
      <c r="P24" s="202"/>
      <c r="AA24" s="203" t="s">
        <v>274</v>
      </c>
      <c r="AB24" s="203" t="s">
        <v>276</v>
      </c>
      <c r="AC24" s="3" t="s">
        <v>33</v>
      </c>
      <c r="AD24" s="3" t="s">
        <v>128</v>
      </c>
      <c r="AE24" s="3" t="s">
        <v>36</v>
      </c>
      <c r="AF24" s="3" t="s">
        <v>133</v>
      </c>
    </row>
    <row r="25" spans="1:32" ht="24.2" x14ac:dyDescent="0.2">
      <c r="A25" s="198"/>
      <c r="B25" s="204" t="str">
        <f>IF(LANG=1,AA25,AB25)</f>
        <v>and in accordance with the laws and regulations of the Province of Manitoba.</v>
      </c>
      <c r="C25" s="204"/>
      <c r="D25" s="204"/>
      <c r="E25" s="204"/>
      <c r="F25" s="204"/>
      <c r="G25" s="204"/>
      <c r="H25" s="204"/>
      <c r="J25" s="205" t="str">
        <f>IF(LANG=1,AA26,AB26)</f>
        <v>Inclusion Support Branch (ISB)</v>
      </c>
      <c r="K25" s="206"/>
      <c r="L25" s="540" t="str">
        <f>IF(LANG=1,AC26,AD26)</f>
        <v>Student Transportation Unit (PTU)</v>
      </c>
      <c r="M25" s="541"/>
      <c r="N25" s="207" t="str">
        <f>IF(LANG=1,AE26,AF26)</f>
        <v>Education Funding Branch (EFB)</v>
      </c>
      <c r="O25" s="208"/>
      <c r="P25" s="209"/>
      <c r="AA25" s="3" t="s">
        <v>275</v>
      </c>
      <c r="AB25" s="3" t="s">
        <v>277</v>
      </c>
    </row>
    <row r="26" spans="1:32" x14ac:dyDescent="0.2">
      <c r="B26" s="211"/>
      <c r="C26" s="211"/>
      <c r="D26" s="211"/>
      <c r="E26" s="211"/>
      <c r="F26" s="211"/>
      <c r="G26" s="211"/>
      <c r="H26" s="211"/>
      <c r="J26" s="212" t="str">
        <f>IF(LANG=1,AA27,AB27)</f>
        <v>Approved by:</v>
      </c>
      <c r="K26" s="213"/>
      <c r="L26" s="537" t="str">
        <f>+J26</f>
        <v>Approved by:</v>
      </c>
      <c r="M26" s="538"/>
      <c r="N26" s="212" t="str">
        <f>IF(LANG=1,AC27,AD27)</f>
        <v>Prepared by:</v>
      </c>
      <c r="O26" s="214"/>
      <c r="P26" s="213"/>
      <c r="AA26" s="3" t="s">
        <v>236</v>
      </c>
      <c r="AB26" s="3" t="s">
        <v>238</v>
      </c>
      <c r="AC26" s="3" t="s">
        <v>239</v>
      </c>
      <c r="AD26" s="3" t="s">
        <v>134</v>
      </c>
      <c r="AE26" s="3" t="s">
        <v>237</v>
      </c>
      <c r="AF26" s="3" t="s">
        <v>191</v>
      </c>
    </row>
    <row r="27" spans="1:32" x14ac:dyDescent="0.2">
      <c r="B27" s="215"/>
      <c r="C27" s="216"/>
      <c r="D27" s="216"/>
      <c r="E27" s="216"/>
      <c r="F27" s="216"/>
      <c r="G27" s="216"/>
      <c r="H27" s="216"/>
      <c r="J27" s="217"/>
      <c r="K27" s="218"/>
      <c r="L27" s="534"/>
      <c r="M27" s="535"/>
      <c r="N27" s="217"/>
      <c r="O27" s="125"/>
      <c r="P27" s="126"/>
      <c r="AA27" s="3" t="s">
        <v>37</v>
      </c>
      <c r="AB27" s="3" t="s">
        <v>135</v>
      </c>
      <c r="AC27" s="3" t="s">
        <v>18</v>
      </c>
      <c r="AD27" s="3" t="s">
        <v>136</v>
      </c>
    </row>
    <row r="28" spans="1:32" ht="15" customHeight="1" x14ac:dyDescent="0.2">
      <c r="B28" s="219" t="s">
        <v>0</v>
      </c>
      <c r="C28" s="216"/>
      <c r="D28" s="530" t="str">
        <f>IF(LANG=1,AA29,AB29)</f>
        <v>TRANSPORTATION  SUPERVISOR</v>
      </c>
      <c r="E28" s="530"/>
      <c r="F28" s="530"/>
      <c r="G28" s="530"/>
      <c r="H28" s="530"/>
      <c r="J28" s="537" t="s">
        <v>30</v>
      </c>
      <c r="K28" s="538"/>
      <c r="L28" s="537" t="s">
        <v>30</v>
      </c>
      <c r="M28" s="539"/>
      <c r="N28" s="537" t="s">
        <v>30</v>
      </c>
      <c r="O28" s="544"/>
      <c r="P28" s="539"/>
    </row>
    <row r="29" spans="1:32" ht="15" customHeight="1" x14ac:dyDescent="0.2">
      <c r="C29" s="220"/>
      <c r="J29" s="534"/>
      <c r="K29" s="535"/>
      <c r="L29" s="534"/>
      <c r="M29" s="536"/>
      <c r="N29" s="534"/>
      <c r="O29" s="548"/>
      <c r="P29" s="536"/>
      <c r="AA29" s="3" t="s">
        <v>6</v>
      </c>
      <c r="AB29" s="3" t="s">
        <v>137</v>
      </c>
    </row>
    <row r="30" spans="1:32" x14ac:dyDescent="0.2">
      <c r="B30" s="220"/>
      <c r="C30" s="220"/>
      <c r="D30" s="220"/>
      <c r="E30" s="220"/>
      <c r="F30" s="220"/>
      <c r="G30" s="220"/>
      <c r="H30" s="220"/>
      <c r="J30" s="542"/>
      <c r="K30" s="542"/>
      <c r="L30" s="542"/>
      <c r="M30" s="543"/>
      <c r="N30" s="542"/>
      <c r="O30" s="543"/>
      <c r="P30" s="543"/>
    </row>
    <row r="31" spans="1:32" ht="15" customHeight="1" x14ac:dyDescent="0.25">
      <c r="A31" s="14"/>
      <c r="B31" s="221"/>
      <c r="C31" s="220"/>
      <c r="D31" s="222"/>
      <c r="E31" s="222"/>
      <c r="F31" s="222"/>
      <c r="G31" s="222"/>
      <c r="H31" s="222"/>
      <c r="M31" s="104"/>
      <c r="P31" s="223"/>
    </row>
    <row r="32" spans="1:32" ht="13.85" x14ac:dyDescent="0.25">
      <c r="A32" s="224"/>
      <c r="B32" s="219" t="s">
        <v>0</v>
      </c>
      <c r="C32" s="216"/>
      <c r="D32" s="530" t="str">
        <f>IF(LANG=1,AA33,AB33)</f>
        <v>SUPERINTENDENT</v>
      </c>
      <c r="E32" s="530"/>
      <c r="F32" s="530"/>
      <c r="G32" s="530"/>
      <c r="H32" s="530"/>
      <c r="K32" s="104"/>
      <c r="M32" s="225"/>
      <c r="P32" s="223"/>
    </row>
    <row r="33" spans="1:28" ht="15" customHeight="1" x14ac:dyDescent="0.2">
      <c r="C33" s="220"/>
      <c r="AA33" s="3" t="s">
        <v>1</v>
      </c>
      <c r="AB33" s="3" t="s">
        <v>138</v>
      </c>
    </row>
    <row r="34" spans="1:28" x14ac:dyDescent="0.2">
      <c r="A34" s="224"/>
      <c r="B34" s="220"/>
      <c r="C34" s="220"/>
      <c r="D34" s="220"/>
      <c r="E34" s="220"/>
      <c r="F34" s="220"/>
      <c r="G34" s="220"/>
      <c r="H34" s="220"/>
    </row>
    <row r="35" spans="1:28" ht="13.85" x14ac:dyDescent="0.25">
      <c r="A35" s="224"/>
      <c r="B35" s="221"/>
      <c r="C35" s="216"/>
      <c r="D35" s="547"/>
      <c r="E35" s="547"/>
      <c r="F35" s="547"/>
      <c r="G35" s="547"/>
      <c r="H35" s="547"/>
      <c r="O35" s="104"/>
      <c r="P35" s="223"/>
    </row>
    <row r="36" spans="1:28" ht="13.85" x14ac:dyDescent="0.25">
      <c r="A36" s="224"/>
      <c r="B36" s="219" t="s">
        <v>0</v>
      </c>
      <c r="C36" s="220"/>
      <c r="D36" s="530" t="str">
        <f>IF(LANG=1,AA37,AB37)</f>
        <v>SECRETARY-TREASURER</v>
      </c>
      <c r="E36" s="530"/>
      <c r="F36" s="530"/>
      <c r="G36" s="530"/>
      <c r="H36" s="530"/>
      <c r="O36" s="225"/>
      <c r="P36" s="223"/>
    </row>
    <row r="37" spans="1:28" x14ac:dyDescent="0.2">
      <c r="A37" s="224"/>
      <c r="AA37" s="3" t="s">
        <v>2</v>
      </c>
      <c r="AB37" s="3" t="s">
        <v>139</v>
      </c>
    </row>
    <row r="38" spans="1:28" x14ac:dyDescent="0.2">
      <c r="AA38" s="3" t="s">
        <v>153</v>
      </c>
      <c r="AB38" s="3" t="s">
        <v>154</v>
      </c>
    </row>
    <row r="39" spans="1:28" x14ac:dyDescent="0.2"/>
  </sheetData>
  <sheetProtection selectLockedCells="1"/>
  <mergeCells count="28">
    <mergeCell ref="BA7:BC7"/>
    <mergeCell ref="AX7:AZ7"/>
    <mergeCell ref="AX8:AY9"/>
    <mergeCell ref="AZ8:AZ9"/>
    <mergeCell ref="AM8:AO8"/>
    <mergeCell ref="AP8:AR8"/>
    <mergeCell ref="N30:P30"/>
    <mergeCell ref="N28:P28"/>
    <mergeCell ref="N24:O24"/>
    <mergeCell ref="D35:H35"/>
    <mergeCell ref="D36:H36"/>
    <mergeCell ref="D28:H28"/>
    <mergeCell ref="N29:P29"/>
    <mergeCell ref="J30:K30"/>
    <mergeCell ref="K7:M7"/>
    <mergeCell ref="K5:M6"/>
    <mergeCell ref="D32:H32"/>
    <mergeCell ref="G9:I9"/>
    <mergeCell ref="G10:I10"/>
    <mergeCell ref="J29:K29"/>
    <mergeCell ref="L29:M29"/>
    <mergeCell ref="J28:K28"/>
    <mergeCell ref="L28:M28"/>
    <mergeCell ref="L25:M25"/>
    <mergeCell ref="L26:M26"/>
    <mergeCell ref="G8:I8"/>
    <mergeCell ref="L27:M27"/>
    <mergeCell ref="L30:M30"/>
  </mergeCells>
  <phoneticPr fontId="3" type="noConversion"/>
  <hyperlinks>
    <hyperlink ref="A4" r:id="rId1" xr:uid="{115AF61F-09DB-44C0-A250-32C1CA450E6C}"/>
  </hyperlinks>
  <printOptions horizontalCentered="1" verticalCentered="1"/>
  <pageMargins left="0.19685039370078741" right="0.19685039370078741" top="0.23622047244094491" bottom="0.31496062992125984" header="0" footer="0.11811023622047245"/>
  <pageSetup paperSize="5" scale="84" orientation="landscape" r:id="rId2"/>
  <headerFooter alignWithMargins="0">
    <oddFooter>&amp;C&amp;9This form is available on the Internet at: www.edu.gov.mb.ca/k12/finance/forms/public/index.html</oddFooter>
  </headerFooter>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ransitionEvaluation="1">
    <tabColor theme="9" tint="0.39997558519241921"/>
    <pageSetUpPr autoPageBreaks="0" fitToPage="1"/>
  </sheetPr>
  <dimension ref="A1:AK44"/>
  <sheetViews>
    <sheetView showGridLines="0" zoomScaleNormal="100" workbookViewId="0">
      <selection activeCell="D5" sqref="D5"/>
    </sheetView>
  </sheetViews>
  <sheetFormatPr defaultColWidth="0" defaultRowHeight="12.1" zeroHeight="1" x14ac:dyDescent="0.2"/>
  <cols>
    <col min="1" max="1" width="2.77734375" style="210" customWidth="1"/>
    <col min="2" max="2" width="21.5546875" style="3" customWidth="1"/>
    <col min="3" max="3" width="2.21875" style="3" customWidth="1"/>
    <col min="4" max="4" width="42.21875" style="3" customWidth="1"/>
    <col min="5" max="6" width="7.77734375" style="3" customWidth="1"/>
    <col min="7" max="7" width="9" style="3" customWidth="1"/>
    <col min="8" max="8" width="11.21875" style="3" customWidth="1"/>
    <col min="9" max="9" width="20.77734375" style="3" customWidth="1"/>
    <col min="10" max="10" width="6.77734375" style="3" customWidth="1"/>
    <col min="11" max="11" width="46" style="3" customWidth="1"/>
    <col min="12" max="12" width="3.77734375" style="3" customWidth="1"/>
    <col min="13" max="16384" width="9.21875" style="3" hidden="1"/>
  </cols>
  <sheetData>
    <row r="1" spans="1:37" ht="16" customHeight="1" x14ac:dyDescent="0.25">
      <c r="A1" s="90" t="str">
        <f>+'108B ADD'!A1</f>
        <v>Education Funding Branch</v>
      </c>
      <c r="B1" s="226"/>
      <c r="C1" s="226"/>
      <c r="D1" s="227" t="str">
        <f>IF(LANG=1,AA1,AB1)</f>
        <v>Mobility Impaired Students Transported on Specially Equipped Vehicles (SEV)</v>
      </c>
      <c r="E1" s="92"/>
      <c r="F1" s="92"/>
      <c r="G1" s="92"/>
      <c r="H1" s="92"/>
      <c r="I1" s="92"/>
      <c r="J1" s="92"/>
      <c r="K1" s="228"/>
      <c r="L1" s="228"/>
      <c r="M1" s="228"/>
      <c r="AA1" s="91" t="s">
        <v>187</v>
      </c>
      <c r="AB1" s="91" t="s">
        <v>235</v>
      </c>
    </row>
    <row r="2" spans="1:37" ht="16" customHeight="1" x14ac:dyDescent="0.25">
      <c r="A2" s="90" t="str">
        <f>+'108B ADD'!A2</f>
        <v>511-1181 Portage Avenue</v>
      </c>
      <c r="B2" s="226"/>
      <c r="C2" s="226"/>
      <c r="D2" s="227" t="str">
        <f>IF(LANG=1,AA2,AB2)</f>
        <v>Deletions Between 2 Oct 2025 &amp; 30 Jun 2026</v>
      </c>
      <c r="E2" s="92"/>
      <c r="F2" s="92"/>
      <c r="G2" s="92"/>
      <c r="H2" s="92"/>
      <c r="I2" s="92"/>
      <c r="J2" s="92"/>
      <c r="K2" s="228"/>
      <c r="L2" s="228"/>
      <c r="M2" s="228"/>
      <c r="AA2" s="91" t="str">
        <f>"Deletions Between "&amp;(VLOOKUP(YEARNUM,YEARTABLE,4))</f>
        <v>Deletions Between 2 Oct 2025 &amp; 30 Jun 2026</v>
      </c>
      <c r="AB2" s="49" t="str">
        <f>"Retraits entre le "&amp;(VLOOKUP(YEARNUM,YEARTABLE,4))</f>
        <v>Retraits entre le 2 Oct 2025 &amp; 30 Jun 2026</v>
      </c>
    </row>
    <row r="3" spans="1:37" ht="16" customHeight="1" x14ac:dyDescent="0.25">
      <c r="A3" s="90" t="str">
        <f>+'108B ADD'!A3</f>
        <v>Winnipeg MB  R3G 0T3</v>
      </c>
      <c r="B3" s="226"/>
      <c r="C3" s="226"/>
      <c r="D3" s="90"/>
      <c r="E3" s="569"/>
      <c r="F3" s="569"/>
      <c r="G3" s="569"/>
      <c r="H3" s="569"/>
      <c r="I3" s="569"/>
      <c r="J3" s="96"/>
      <c r="K3" s="96"/>
    </row>
    <row r="4" spans="1:37" ht="16" customHeight="1" x14ac:dyDescent="0.2">
      <c r="A4" s="98" t="s">
        <v>284</v>
      </c>
      <c r="B4" s="229"/>
      <c r="C4" s="229"/>
      <c r="D4" s="99"/>
      <c r="J4" s="101"/>
      <c r="K4" s="101"/>
    </row>
    <row r="5" spans="1:37" ht="15" customHeight="1" x14ac:dyDescent="0.25">
      <c r="D5" s="103" t="str">
        <f>+'108B ADD'!E5</f>
        <v xml:space="preserve">School Division: </v>
      </c>
      <c r="E5" s="571" t="str">
        <f>IF(DIVNUM=1,"",VLOOKUP(DIVNUM,LOOKUPTABLE,2,FALSE))</f>
        <v/>
      </c>
      <c r="F5" s="571"/>
      <c r="G5" s="571"/>
      <c r="H5" s="571"/>
      <c r="I5" s="571"/>
    </row>
    <row r="6" spans="1:37" ht="16" customHeight="1" x14ac:dyDescent="0.25">
      <c r="A6" s="63"/>
      <c r="B6" s="230"/>
      <c r="C6" s="230"/>
      <c r="D6" s="230"/>
      <c r="E6" s="570"/>
      <c r="F6" s="570"/>
      <c r="G6" s="570"/>
      <c r="H6" s="231"/>
    </row>
    <row r="7" spans="1:37" ht="15.55" thickBot="1" x14ac:dyDescent="0.3">
      <c r="A7" s="63"/>
      <c r="B7" s="230"/>
      <c r="C7" s="230"/>
      <c r="D7" s="230"/>
      <c r="E7" s="104"/>
      <c r="F7" s="104"/>
      <c r="G7" s="104"/>
      <c r="H7" s="231"/>
      <c r="I7" s="106"/>
      <c r="J7" s="106"/>
      <c r="K7" s="106"/>
    </row>
    <row r="8" spans="1:37" ht="16.3" customHeight="1" thickBot="1" x14ac:dyDescent="0.25">
      <c r="A8" s="107"/>
      <c r="B8" s="575" t="str">
        <f>+'108B ADD'!B7:J7</f>
        <v>Required Entries</v>
      </c>
      <c r="C8" s="576"/>
      <c r="D8" s="576"/>
      <c r="E8" s="576"/>
      <c r="F8" s="576"/>
      <c r="G8" s="577"/>
      <c r="H8" s="572" t="str">
        <f>IF(LANG=1,AA8,AB8)</f>
        <v>For Education Funding Branch Use Only</v>
      </c>
      <c r="I8" s="573"/>
      <c r="J8" s="573"/>
      <c r="K8" s="574"/>
      <c r="AA8" s="3" t="s">
        <v>194</v>
      </c>
      <c r="AB8" s="3" t="s">
        <v>195</v>
      </c>
    </row>
    <row r="9" spans="1:37" ht="14.15" customHeight="1" x14ac:dyDescent="0.25">
      <c r="A9" s="107"/>
      <c r="B9" s="581"/>
      <c r="C9" s="582"/>
      <c r="D9" s="120"/>
      <c r="E9" s="531" t="str">
        <f>IF(LANG=1,AF9,AI9)</f>
        <v>Date on which trans. on an</v>
      </c>
      <c r="F9" s="532"/>
      <c r="G9" s="532"/>
      <c r="H9" s="232"/>
      <c r="I9" s="233"/>
      <c r="J9" s="233"/>
      <c r="K9" s="234"/>
      <c r="AF9" s="531" t="s">
        <v>46</v>
      </c>
      <c r="AG9" s="532"/>
      <c r="AH9" s="532"/>
      <c r="AI9" s="532" t="s">
        <v>123</v>
      </c>
      <c r="AJ9" s="532"/>
      <c r="AK9" s="533"/>
    </row>
    <row r="10" spans="1:37" ht="13.85" customHeight="1" x14ac:dyDescent="0.25">
      <c r="A10" s="107"/>
      <c r="B10" s="581"/>
      <c r="C10" s="582"/>
      <c r="D10" s="120"/>
      <c r="E10" s="531" t="str">
        <f>IF(LANG=1,AF10,AI10)</f>
        <v>SEV was last provided</v>
      </c>
      <c r="F10" s="532"/>
      <c r="G10" s="532"/>
      <c r="H10" s="235"/>
      <c r="I10" s="233"/>
      <c r="J10" s="233"/>
      <c r="K10" s="234"/>
      <c r="AF10" s="531" t="s">
        <v>47</v>
      </c>
      <c r="AG10" s="532"/>
      <c r="AH10" s="532"/>
      <c r="AI10" s="531" t="s">
        <v>143</v>
      </c>
      <c r="AJ10" s="562"/>
      <c r="AK10" s="563"/>
    </row>
    <row r="11" spans="1:37" ht="14.15" customHeight="1" x14ac:dyDescent="0.25">
      <c r="A11" s="107"/>
      <c r="B11" s="581"/>
      <c r="C11" s="582"/>
      <c r="D11" s="131" t="str">
        <f>+'108B ADD'!C9</f>
        <v>Student  Name</v>
      </c>
      <c r="E11" s="531" t="str">
        <f>IF(LANG=1,AF11,AI11)</f>
        <v>between 2 Oct 2025</v>
      </c>
      <c r="F11" s="532"/>
      <c r="G11" s="532"/>
      <c r="H11" s="236"/>
      <c r="I11" s="237" t="str">
        <f>IF(LANG=1,AC11,AD12)</f>
        <v>Reporting Period</v>
      </c>
      <c r="J11" s="233"/>
      <c r="K11" s="234"/>
      <c r="AC11" s="3" t="s">
        <v>28</v>
      </c>
      <c r="AF11" s="531" t="str">
        <f>"between "&amp;VLOOKUP(YEARNUM,YEARTABLE,5)</f>
        <v>between 2 Oct 2025</v>
      </c>
      <c r="AG11" s="532"/>
      <c r="AH11" s="532"/>
      <c r="AI11" s="531" t="str">
        <f>"entre le "&amp;(VLOOKUP(YEARNUM,YEARTABLE,5))</f>
        <v>entre le 2 Oct 2025</v>
      </c>
      <c r="AJ11" s="562"/>
      <c r="AK11" s="563"/>
    </row>
    <row r="12" spans="1:37" ht="14.15" customHeight="1" x14ac:dyDescent="0.2">
      <c r="A12" s="107"/>
      <c r="B12" s="578" t="str">
        <f>+'108B ADD'!B11</f>
        <v>MET #</v>
      </c>
      <c r="C12" s="508"/>
      <c r="D12" s="238"/>
      <c r="E12" s="560" t="str">
        <f>IF(LANG=1,AF12,AI12)</f>
        <v>and 30 Jun 2026</v>
      </c>
      <c r="F12" s="561"/>
      <c r="G12" s="561"/>
      <c r="H12" s="239" t="str">
        <f>IF(LANG=1,AA12,AB12)</f>
        <v>Date First</v>
      </c>
      <c r="I12" s="237" t="str">
        <f>IF(LANG=1,AC12,AD13)</f>
        <v>of prior SEV Claim</v>
      </c>
      <c r="J12" s="233"/>
      <c r="K12" s="234"/>
      <c r="AA12" s="3" t="s">
        <v>26</v>
      </c>
      <c r="AB12" s="3" t="s">
        <v>141</v>
      </c>
      <c r="AC12" s="3" t="s">
        <v>27</v>
      </c>
      <c r="AD12" s="3" t="s">
        <v>142</v>
      </c>
      <c r="AF12" s="560" t="str">
        <f>"and "&amp;VLOOKUP(YEARNUM,YEARTABLE,6)</f>
        <v>and 30 Jun 2026</v>
      </c>
      <c r="AG12" s="561"/>
      <c r="AH12" s="561"/>
      <c r="AI12" s="561" t="str">
        <f>"et le "&amp;(VLOOKUP(YEARNUM,YEARTABLE,6))</f>
        <v>et le 30 Jun 2026</v>
      </c>
      <c r="AJ12" s="561"/>
      <c r="AK12" s="564"/>
    </row>
    <row r="13" spans="1:37" ht="14.15" customHeight="1" thickBot="1" x14ac:dyDescent="0.25">
      <c r="A13" s="107"/>
      <c r="B13" s="579"/>
      <c r="C13" s="580"/>
      <c r="D13" s="240" t="str">
        <f>+'108B ADD'!C11</f>
        <v>Surname, Given Name(s)</v>
      </c>
      <c r="E13" s="160" t="str">
        <f>+'108B ADD'!G11</f>
        <v>DD</v>
      </c>
      <c r="F13" s="160" t="str">
        <f>+'108B ADD'!H11</f>
        <v>MMM</v>
      </c>
      <c r="G13" s="160" t="str">
        <f>+'108B ADD'!I11</f>
        <v>YYYY</v>
      </c>
      <c r="H13" s="241" t="str">
        <f>IF(LANG=1,AA13,AB13)</f>
        <v>Transported</v>
      </c>
      <c r="I13" s="242" t="str">
        <f>IF(LANG=1,AC13,AD14)</f>
        <v>(A1, A2, A3)</v>
      </c>
      <c r="J13" s="242" t="str">
        <f>+'108B ADD'!P10</f>
        <v>F.T.E.</v>
      </c>
      <c r="K13" s="243" t="s">
        <v>29</v>
      </c>
      <c r="AA13" s="3" t="s">
        <v>16</v>
      </c>
      <c r="AB13" s="3" t="s">
        <v>117</v>
      </c>
      <c r="AC13" s="3" t="s">
        <v>19</v>
      </c>
      <c r="AD13" s="3" t="s">
        <v>19</v>
      </c>
    </row>
    <row r="14" spans="1:37" ht="24.2" customHeight="1" x14ac:dyDescent="0.2">
      <c r="A14" s="113">
        <v>1</v>
      </c>
      <c r="B14" s="583"/>
      <c r="C14" s="584"/>
      <c r="D14" s="244"/>
      <c r="E14" s="245"/>
      <c r="F14" s="245"/>
      <c r="G14" s="246"/>
      <c r="H14" s="247"/>
      <c r="I14" s="176"/>
      <c r="J14" s="176"/>
      <c r="K14" s="248"/>
    </row>
    <row r="15" spans="1:37" ht="24.2" customHeight="1" x14ac:dyDescent="0.2">
      <c r="A15" s="113">
        <f>+A14+1</f>
        <v>2</v>
      </c>
      <c r="B15" s="567"/>
      <c r="C15" s="568"/>
      <c r="D15" s="249"/>
      <c r="E15" s="250"/>
      <c r="F15" s="250"/>
      <c r="G15" s="251"/>
      <c r="H15" s="252"/>
      <c r="I15" s="176"/>
      <c r="J15" s="187"/>
      <c r="K15" s="253"/>
    </row>
    <row r="16" spans="1:37" ht="24.2" customHeight="1" x14ac:dyDescent="0.2">
      <c r="A16" s="113">
        <f t="shared" ref="A16:A23" si="0">+A15+1</f>
        <v>3</v>
      </c>
      <c r="B16" s="567"/>
      <c r="C16" s="568"/>
      <c r="D16" s="249"/>
      <c r="E16" s="250"/>
      <c r="F16" s="250"/>
      <c r="G16" s="251"/>
      <c r="H16" s="252"/>
      <c r="I16" s="176"/>
      <c r="J16" s="187"/>
      <c r="K16" s="253"/>
    </row>
    <row r="17" spans="1:28" ht="24.2" customHeight="1" x14ac:dyDescent="0.2">
      <c r="A17" s="113">
        <f t="shared" si="0"/>
        <v>4</v>
      </c>
      <c r="B17" s="567"/>
      <c r="C17" s="568"/>
      <c r="D17" s="249"/>
      <c r="E17" s="250"/>
      <c r="F17" s="250"/>
      <c r="G17" s="251"/>
      <c r="H17" s="252"/>
      <c r="I17" s="176"/>
      <c r="J17" s="187"/>
      <c r="K17" s="253"/>
    </row>
    <row r="18" spans="1:28" ht="24.2" customHeight="1" x14ac:dyDescent="0.2">
      <c r="A18" s="113">
        <f t="shared" si="0"/>
        <v>5</v>
      </c>
      <c r="B18" s="567"/>
      <c r="C18" s="568"/>
      <c r="D18" s="249"/>
      <c r="E18" s="250"/>
      <c r="F18" s="250"/>
      <c r="G18" s="251"/>
      <c r="H18" s="252"/>
      <c r="I18" s="176"/>
      <c r="J18" s="187"/>
      <c r="K18" s="253"/>
    </row>
    <row r="19" spans="1:28" ht="24.2" customHeight="1" x14ac:dyDescent="0.2">
      <c r="A19" s="113">
        <f t="shared" si="0"/>
        <v>6</v>
      </c>
      <c r="B19" s="567"/>
      <c r="C19" s="568"/>
      <c r="D19" s="249"/>
      <c r="E19" s="250"/>
      <c r="F19" s="250"/>
      <c r="G19" s="251"/>
      <c r="H19" s="252"/>
      <c r="I19" s="176"/>
      <c r="J19" s="187"/>
      <c r="K19" s="253"/>
    </row>
    <row r="20" spans="1:28" ht="24.2" customHeight="1" x14ac:dyDescent="0.2">
      <c r="A20" s="113">
        <f t="shared" si="0"/>
        <v>7</v>
      </c>
      <c r="B20" s="567"/>
      <c r="C20" s="568"/>
      <c r="D20" s="249"/>
      <c r="E20" s="250"/>
      <c r="F20" s="250"/>
      <c r="G20" s="251"/>
      <c r="H20" s="252"/>
      <c r="I20" s="176"/>
      <c r="J20" s="187"/>
      <c r="K20" s="253"/>
    </row>
    <row r="21" spans="1:28" ht="24.2" customHeight="1" x14ac:dyDescent="0.2">
      <c r="A21" s="113">
        <f t="shared" si="0"/>
        <v>8</v>
      </c>
      <c r="B21" s="567"/>
      <c r="C21" s="568"/>
      <c r="D21" s="249"/>
      <c r="E21" s="250"/>
      <c r="F21" s="250"/>
      <c r="G21" s="251"/>
      <c r="H21" s="252"/>
      <c r="I21" s="176"/>
      <c r="J21" s="187"/>
      <c r="K21" s="253"/>
    </row>
    <row r="22" spans="1:28" ht="24.2" customHeight="1" x14ac:dyDescent="0.2">
      <c r="A22" s="113">
        <f t="shared" si="0"/>
        <v>9</v>
      </c>
      <c r="B22" s="567"/>
      <c r="C22" s="568"/>
      <c r="D22" s="249"/>
      <c r="E22" s="250"/>
      <c r="F22" s="250"/>
      <c r="G22" s="251"/>
      <c r="H22" s="252"/>
      <c r="I22" s="176"/>
      <c r="J22" s="187"/>
      <c r="K22" s="253"/>
    </row>
    <row r="23" spans="1:28" ht="24.2" customHeight="1" x14ac:dyDescent="0.2">
      <c r="A23" s="113">
        <f t="shared" si="0"/>
        <v>10</v>
      </c>
      <c r="B23" s="567"/>
      <c r="C23" s="568"/>
      <c r="D23" s="254"/>
      <c r="E23" s="255"/>
      <c r="F23" s="255"/>
      <c r="G23" s="256"/>
      <c r="H23" s="252"/>
      <c r="I23" s="176"/>
      <c r="J23" s="257"/>
      <c r="K23" s="258"/>
    </row>
    <row r="24" spans="1:28" ht="16" customHeight="1" x14ac:dyDescent="0.2">
      <c r="A24" s="198"/>
      <c r="B24" s="199" t="str">
        <f>+'108B ADD'!B24</f>
        <v xml:space="preserve">We hereby certify that to the best of our knowledge and belief the information furnished in this report is true and correct, </v>
      </c>
      <c r="C24" s="199"/>
      <c r="D24" s="199"/>
      <c r="E24" s="199"/>
      <c r="F24" s="199"/>
      <c r="G24" s="199"/>
      <c r="H24" s="259" t="str">
        <f>+'108B ADD'!N26</f>
        <v>Prepared by:</v>
      </c>
      <c r="I24" s="260"/>
      <c r="J24" s="261" t="str">
        <f>IF(LANG=1,AA24,AB24)</f>
        <v>Entered by:</v>
      </c>
      <c r="K24" s="262"/>
      <c r="AA24" s="3" t="s">
        <v>31</v>
      </c>
      <c r="AB24" s="3" t="s">
        <v>140</v>
      </c>
    </row>
    <row r="25" spans="1:28" ht="33" customHeight="1" x14ac:dyDescent="0.2">
      <c r="A25" s="198"/>
      <c r="B25" s="204"/>
      <c r="C25" s="204"/>
      <c r="D25" s="204"/>
      <c r="E25" s="204"/>
      <c r="F25" s="204"/>
      <c r="G25" s="204"/>
      <c r="H25" s="263"/>
      <c r="I25" s="264"/>
      <c r="J25" s="265"/>
      <c r="K25" s="266"/>
    </row>
    <row r="26" spans="1:28" ht="27.95" customHeight="1" thickBot="1" x14ac:dyDescent="0.25">
      <c r="B26" s="221"/>
      <c r="C26" s="216"/>
      <c r="D26" s="566"/>
      <c r="E26" s="566"/>
      <c r="F26" s="267"/>
      <c r="H26" s="268" t="s">
        <v>30</v>
      </c>
      <c r="I26" s="269"/>
      <c r="J26" s="270" t="s">
        <v>30</v>
      </c>
      <c r="K26" s="271"/>
    </row>
    <row r="27" spans="1:28" x14ac:dyDescent="0.2">
      <c r="B27" s="219" t="s">
        <v>0</v>
      </c>
      <c r="C27" s="220"/>
      <c r="D27" s="565" t="str">
        <f>+'108B ADD'!D28:H28</f>
        <v>TRANSPORTATION  SUPERVISOR</v>
      </c>
      <c r="E27" s="565"/>
      <c r="F27" s="272"/>
      <c r="H27" s="273"/>
      <c r="I27" s="273"/>
      <c r="J27" s="273"/>
      <c r="K27" s="273"/>
    </row>
    <row r="28" spans="1:28" x14ac:dyDescent="0.2">
      <c r="B28" s="220"/>
      <c r="C28" s="220"/>
      <c r="D28" s="220"/>
      <c r="H28" s="273"/>
      <c r="I28" s="273"/>
      <c r="J28" s="273"/>
      <c r="K28" s="273"/>
    </row>
    <row r="29" spans="1:28" ht="27.95" customHeight="1" x14ac:dyDescent="0.2">
      <c r="B29" s="221"/>
      <c r="C29" s="216"/>
      <c r="D29" s="566"/>
      <c r="E29" s="566"/>
      <c r="F29" s="272"/>
      <c r="H29" s="273"/>
      <c r="I29" s="273"/>
      <c r="J29" s="273"/>
      <c r="K29" s="273"/>
    </row>
    <row r="30" spans="1:28" x14ac:dyDescent="0.2">
      <c r="B30" s="219" t="s">
        <v>0</v>
      </c>
      <c r="C30" s="220"/>
      <c r="D30" s="565" t="str">
        <f>+'108B ADD'!D32:H32</f>
        <v>SUPERINTENDENT</v>
      </c>
      <c r="E30" s="565"/>
      <c r="H30" s="273"/>
      <c r="I30" s="273"/>
      <c r="J30" s="273"/>
      <c r="K30" s="273"/>
    </row>
    <row r="31" spans="1:28" ht="13.85" x14ac:dyDescent="0.25">
      <c r="A31" s="14"/>
      <c r="B31" s="220"/>
      <c r="C31" s="220"/>
      <c r="D31" s="220"/>
      <c r="E31" s="267"/>
      <c r="F31" s="267"/>
      <c r="J31" s="104"/>
    </row>
    <row r="32" spans="1:28" ht="27.95" customHeight="1" x14ac:dyDescent="0.25">
      <c r="A32" s="14"/>
      <c r="B32" s="221"/>
      <c r="C32" s="216"/>
      <c r="D32" s="566"/>
      <c r="E32" s="566"/>
      <c r="F32" s="267"/>
      <c r="J32" s="104"/>
      <c r="K32" s="223"/>
      <c r="AA32" s="3" t="s">
        <v>155</v>
      </c>
      <c r="AB32" s="3" t="s">
        <v>156</v>
      </c>
    </row>
    <row r="33" spans="1:12" ht="15" customHeight="1" x14ac:dyDescent="0.25">
      <c r="A33" s="224"/>
      <c r="B33" s="219" t="s">
        <v>0</v>
      </c>
      <c r="C33" s="220"/>
      <c r="D33" s="565" t="str">
        <f>+'108B ADD'!D36:H36</f>
        <v>SECRETARY-TREASURER</v>
      </c>
      <c r="E33" s="565"/>
      <c r="F33" s="272"/>
      <c r="J33" s="225"/>
      <c r="K33" s="223"/>
    </row>
    <row r="34" spans="1:12" x14ac:dyDescent="0.2">
      <c r="B34" s="220"/>
      <c r="C34" s="220"/>
      <c r="D34" s="220"/>
    </row>
    <row r="35" spans="1:12" hidden="1" x14ac:dyDescent="0.2">
      <c r="A35" s="274"/>
      <c r="B35" s="220"/>
      <c r="C35" s="220"/>
      <c r="D35" s="220"/>
      <c r="E35" s="275"/>
      <c r="F35" s="275"/>
      <c r="G35" s="275"/>
      <c r="H35" s="275"/>
      <c r="I35" s="275"/>
      <c r="J35" s="275"/>
      <c r="K35" s="275"/>
      <c r="L35" s="275"/>
    </row>
    <row r="36" spans="1:12" hidden="1" x14ac:dyDescent="0.2">
      <c r="A36" s="274"/>
      <c r="B36" s="216"/>
      <c r="C36" s="216"/>
      <c r="D36" s="216"/>
      <c r="E36" s="275"/>
      <c r="F36" s="275"/>
      <c r="G36" s="275"/>
      <c r="H36" s="275"/>
      <c r="I36" s="275"/>
      <c r="J36" s="275"/>
      <c r="K36" s="275"/>
      <c r="L36" s="275"/>
    </row>
    <row r="37" spans="1:12" hidden="1" x14ac:dyDescent="0.2">
      <c r="A37" s="274"/>
      <c r="B37" s="220"/>
      <c r="C37" s="220"/>
      <c r="D37" s="220"/>
      <c r="E37" s="275"/>
      <c r="F37" s="275"/>
      <c r="G37" s="275"/>
      <c r="H37" s="275"/>
      <c r="I37" s="275"/>
      <c r="J37" s="275"/>
      <c r="K37" s="275"/>
      <c r="L37" s="275"/>
    </row>
    <row r="38" spans="1:12" hidden="1" x14ac:dyDescent="0.2">
      <c r="A38" s="274"/>
      <c r="E38" s="275"/>
      <c r="F38" s="275"/>
      <c r="G38" s="275"/>
      <c r="H38" s="275"/>
      <c r="I38" s="275"/>
      <c r="J38" s="275"/>
      <c r="K38" s="275"/>
      <c r="L38" s="275"/>
    </row>
    <row r="39" spans="1:12" x14ac:dyDescent="0.2">
      <c r="A39" s="274"/>
      <c r="B39" s="275"/>
      <c r="C39" s="275"/>
      <c r="D39" s="275"/>
      <c r="E39" s="275"/>
      <c r="F39" s="275"/>
      <c r="G39" s="275"/>
      <c r="H39" s="275"/>
      <c r="I39" s="275"/>
      <c r="J39" s="275"/>
      <c r="K39" s="275"/>
      <c r="L39" s="275"/>
    </row>
    <row r="40" spans="1:12" hidden="1" x14ac:dyDescent="0.2">
      <c r="A40" s="274"/>
      <c r="B40" s="275"/>
      <c r="C40" s="275"/>
      <c r="D40" s="275"/>
      <c r="E40" s="275"/>
      <c r="F40" s="275"/>
      <c r="G40" s="275"/>
      <c r="H40" s="275"/>
      <c r="I40" s="275"/>
      <c r="J40" s="275"/>
      <c r="K40" s="275"/>
      <c r="L40" s="275"/>
    </row>
    <row r="41" spans="1:12" hidden="1" x14ac:dyDescent="0.2">
      <c r="B41" s="275"/>
      <c r="C41" s="275"/>
      <c r="D41" s="275"/>
    </row>
    <row r="42" spans="1:12" hidden="1" x14ac:dyDescent="0.2">
      <c r="B42" s="275"/>
      <c r="C42" s="275"/>
      <c r="D42" s="275"/>
    </row>
    <row r="43" spans="1:12" hidden="1" x14ac:dyDescent="0.2">
      <c r="B43" s="275"/>
      <c r="C43" s="275"/>
      <c r="D43" s="275"/>
    </row>
    <row r="44" spans="1:12" hidden="1" x14ac:dyDescent="0.2">
      <c r="B44" s="275"/>
      <c r="C44" s="275"/>
      <c r="D44" s="275"/>
    </row>
  </sheetData>
  <sheetProtection selectLockedCells="1"/>
  <mergeCells count="35">
    <mergeCell ref="B22:C22"/>
    <mergeCell ref="B23:C23"/>
    <mergeCell ref="E3:I3"/>
    <mergeCell ref="E6:G6"/>
    <mergeCell ref="E5:I5"/>
    <mergeCell ref="H8:K8"/>
    <mergeCell ref="E10:G10"/>
    <mergeCell ref="E11:G11"/>
    <mergeCell ref="E12:G12"/>
    <mergeCell ref="B8:G8"/>
    <mergeCell ref="E9:G9"/>
    <mergeCell ref="B12:C13"/>
    <mergeCell ref="B9:C11"/>
    <mergeCell ref="B14:C14"/>
    <mergeCell ref="B15:C15"/>
    <mergeCell ref="B16:C16"/>
    <mergeCell ref="B17:C17"/>
    <mergeCell ref="B18:C18"/>
    <mergeCell ref="B19:C19"/>
    <mergeCell ref="B20:C20"/>
    <mergeCell ref="B21:C21"/>
    <mergeCell ref="D33:E33"/>
    <mergeCell ref="D26:E26"/>
    <mergeCell ref="D27:E27"/>
    <mergeCell ref="D29:E29"/>
    <mergeCell ref="D30:E30"/>
    <mergeCell ref="D32:E32"/>
    <mergeCell ref="AF9:AH9"/>
    <mergeCell ref="AF10:AH10"/>
    <mergeCell ref="AF11:AH11"/>
    <mergeCell ref="AF12:AH12"/>
    <mergeCell ref="AI9:AK9"/>
    <mergeCell ref="AI10:AK10"/>
    <mergeCell ref="AI11:AK11"/>
    <mergeCell ref="AI12:AK12"/>
  </mergeCells>
  <hyperlinks>
    <hyperlink ref="A4" r:id="rId1" xr:uid="{81E9026E-0C20-4CCF-BE7D-C97EFFAA5687}"/>
  </hyperlinks>
  <printOptions horizontalCentered="1" verticalCentered="1"/>
  <pageMargins left="0.51181102362204722" right="0.23622047244094491" top="0.47244094488188981" bottom="0.55118110236220474" header="0" footer="0.11811023622047245"/>
  <pageSetup paperSize="5" scale="88" orientation="landscape" r:id="rId2"/>
  <headerFooter alignWithMargins="0">
    <oddFooter>&amp;C&amp;9This form is available on the Internet at: www.edu.gov.mb.ca/k12/finance/forms/public/index.html</oddFooter>
  </headerFooter>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ransitionEvaluation="1">
    <tabColor theme="0"/>
    <pageSetUpPr autoPageBreaks="0" fitToPage="1"/>
  </sheetPr>
  <dimension ref="A1:BF51"/>
  <sheetViews>
    <sheetView showGridLines="0" zoomScaleNormal="100" workbookViewId="0">
      <selection activeCell="F5" sqref="F5"/>
    </sheetView>
  </sheetViews>
  <sheetFormatPr defaultColWidth="0" defaultRowHeight="0" customHeight="1" zeroHeight="1" x14ac:dyDescent="0.2"/>
  <cols>
    <col min="1" max="1" width="2.77734375" style="430" customWidth="1"/>
    <col min="2" max="2" width="13.33203125" style="280" customWidth="1"/>
    <col min="3" max="3" width="23.6640625" style="280" customWidth="1"/>
    <col min="4" max="4" width="13.88671875" style="280" customWidth="1"/>
    <col min="5" max="5" width="6.44140625" style="280" customWidth="1"/>
    <col min="6" max="6" width="7.88671875" style="280" customWidth="1"/>
    <col min="7" max="7" width="7" style="280" customWidth="1"/>
    <col min="8" max="8" width="7.77734375" style="280" customWidth="1"/>
    <col min="9" max="9" width="8.44140625" style="280" customWidth="1"/>
    <col min="10" max="10" width="29.77734375" style="280" bestFit="1" customWidth="1"/>
    <col min="11" max="11" width="11.88671875" style="280" customWidth="1"/>
    <col min="12" max="12" width="10.21875" style="280" customWidth="1"/>
    <col min="13" max="13" width="24.44140625" style="280" customWidth="1"/>
    <col min="14" max="14" width="10.77734375" style="280" customWidth="1"/>
    <col min="15" max="15" width="9.5546875" style="280" customWidth="1"/>
    <col min="16" max="16" width="11.21875" style="280" customWidth="1"/>
    <col min="17" max="17" width="1.88671875" style="280" customWidth="1"/>
    <col min="18" max="26" width="9.21875" style="280" hidden="1" customWidth="1"/>
    <col min="27" max="27" width="65.77734375" style="280" hidden="1" customWidth="1"/>
    <col min="28" max="28" width="155.77734375" style="280" hidden="1" customWidth="1"/>
    <col min="29" max="29" width="107" style="280" hidden="1" customWidth="1"/>
    <col min="30" max="30" width="139.109375" style="280" hidden="1" customWidth="1"/>
    <col min="31" max="16384" width="9.21875" style="280" hidden="1"/>
  </cols>
  <sheetData>
    <row r="1" spans="1:30" ht="15" x14ac:dyDescent="0.25">
      <c r="A1" s="276" t="str">
        <f>+'108B ADD'!A1</f>
        <v>Education Funding Branch</v>
      </c>
      <c r="B1" s="1"/>
      <c r="D1" s="277" t="str">
        <f>+'108B ADD'!D1</f>
        <v>Mobility Impaired Students Transported On Specially Equipped Vehicles (SEV)</v>
      </c>
      <c r="E1" s="278"/>
      <c r="F1" s="278"/>
      <c r="G1" s="278"/>
      <c r="H1" s="278"/>
      <c r="I1" s="278"/>
      <c r="J1" s="278"/>
      <c r="K1" s="278"/>
      <c r="L1" s="278"/>
      <c r="M1" s="279"/>
      <c r="N1" s="279"/>
      <c r="O1" s="279"/>
      <c r="P1" s="279"/>
      <c r="Q1" s="1"/>
    </row>
    <row r="2" spans="1:30" ht="15" x14ac:dyDescent="0.25">
      <c r="A2" s="276" t="str">
        <f>+'108B ADD'!A2</f>
        <v>511-1181 Portage Avenue</v>
      </c>
      <c r="B2" s="1"/>
      <c r="D2" s="277" t="str">
        <f>"For the first time between "&amp;(VLOOKUP(YEARNUM,YEARTABLE,4))</f>
        <v>For the first time between 2 Oct 2025 &amp; 30 Jun 2026</v>
      </c>
      <c r="E2" s="278"/>
      <c r="F2" s="278"/>
      <c r="G2" s="278"/>
      <c r="H2" s="278"/>
      <c r="I2" s="278"/>
      <c r="J2" s="278"/>
      <c r="K2" s="278"/>
      <c r="L2" s="278"/>
      <c r="M2" s="281"/>
      <c r="N2" s="281"/>
      <c r="O2" s="281"/>
      <c r="P2" s="281"/>
      <c r="Q2" s="1"/>
    </row>
    <row r="3" spans="1:30" ht="13.85" x14ac:dyDescent="0.25">
      <c r="A3" s="276" t="str">
        <f>+'108B ADD'!A3</f>
        <v>Winnipeg MB  R3G 0T3</v>
      </c>
      <c r="B3" s="1"/>
      <c r="C3" s="276"/>
      <c r="D3" s="632"/>
      <c r="E3" s="632"/>
      <c r="F3" s="632"/>
      <c r="G3" s="632"/>
      <c r="H3" s="632"/>
      <c r="I3" s="632"/>
      <c r="J3" s="632"/>
      <c r="K3" s="632"/>
      <c r="L3" s="632"/>
      <c r="M3" s="281"/>
      <c r="N3" s="281"/>
      <c r="O3" s="281"/>
      <c r="P3" s="281"/>
      <c r="Q3" s="1"/>
    </row>
    <row r="4" spans="1:30" ht="15.55" thickBot="1" x14ac:dyDescent="0.3">
      <c r="A4" s="276" t="str">
        <f>+'108B ADD'!A4</f>
        <v>Education Funding Branch File Submission Portal</v>
      </c>
      <c r="B4" s="1"/>
      <c r="C4" s="283"/>
      <c r="D4" s="281"/>
      <c r="E4" s="1"/>
      <c r="F4" s="1"/>
      <c r="G4" s="1"/>
      <c r="H4" s="284"/>
      <c r="I4" s="284"/>
      <c r="J4" s="1"/>
      <c r="K4" s="281"/>
      <c r="L4" s="281"/>
      <c r="M4" s="285"/>
      <c r="N4" s="285"/>
      <c r="O4" s="285"/>
      <c r="P4" s="285"/>
      <c r="Q4" s="1"/>
    </row>
    <row r="5" spans="1:30" ht="15.45" customHeight="1" x14ac:dyDescent="0.25">
      <c r="A5" s="286"/>
      <c r="B5" s="281"/>
      <c r="C5" s="281"/>
      <c r="D5" s="287"/>
      <c r="E5" s="288" t="str">
        <f>+'108B ADD'!E5</f>
        <v xml:space="preserve">School Division: </v>
      </c>
      <c r="F5" s="284" t="str">
        <f>PROPER(IF(LANG=1,AA5,AB5))</f>
        <v>Your Division</v>
      </c>
      <c r="G5" s="284"/>
      <c r="H5" s="289"/>
      <c r="I5" s="289"/>
      <c r="J5" s="289"/>
      <c r="K5" s="599" t="str">
        <f>+'108B ADD'!K5:M6</f>
        <v>Department approval is required to claim an SEV allowance (i.e. Trans. Code 501).  Refer to instructions for further information.</v>
      </c>
      <c r="L5" s="600"/>
      <c r="M5" s="601"/>
      <c r="N5" s="290"/>
      <c r="O5" s="291"/>
      <c r="P5" s="291"/>
      <c r="Q5" s="1"/>
      <c r="AA5" s="280" t="s">
        <v>72</v>
      </c>
      <c r="AB5" s="280" t="s">
        <v>150</v>
      </c>
    </row>
    <row r="6" spans="1:30" ht="36" customHeight="1" thickBot="1" x14ac:dyDescent="0.3">
      <c r="A6" s="292"/>
      <c r="B6" s="1"/>
      <c r="C6" s="1"/>
      <c r="D6" s="279"/>
      <c r="E6" s="279"/>
      <c r="F6" s="279"/>
      <c r="G6" s="293"/>
      <c r="H6" s="293"/>
      <c r="I6" s="294"/>
      <c r="J6" s="295"/>
      <c r="K6" s="602"/>
      <c r="L6" s="603"/>
      <c r="M6" s="604"/>
      <c r="N6" s="290"/>
      <c r="O6" s="296"/>
      <c r="P6" s="297"/>
      <c r="Q6" s="1"/>
    </row>
    <row r="7" spans="1:30" ht="16.45" customHeight="1" thickBot="1" x14ac:dyDescent="0.3">
      <c r="A7" s="292"/>
      <c r="B7" s="605" t="str">
        <f>+'108B ADD'!B7</f>
        <v>Required Entries</v>
      </c>
      <c r="C7" s="606">
        <f>+'108B ADD'!C7</f>
        <v>0</v>
      </c>
      <c r="D7" s="606">
        <f>+'108B ADD'!D7</f>
        <v>0</v>
      </c>
      <c r="E7" s="606">
        <f>+'108B ADD'!E7</f>
        <v>0</v>
      </c>
      <c r="F7" s="606">
        <f>+'108B ADD'!F7</f>
        <v>0</v>
      </c>
      <c r="G7" s="606">
        <f>+'108B ADD'!G7</f>
        <v>0</v>
      </c>
      <c r="H7" s="606">
        <f>+'108B ADD'!H7</f>
        <v>0</v>
      </c>
      <c r="I7" s="606">
        <f>+'108B ADD'!I7</f>
        <v>0</v>
      </c>
      <c r="J7" s="607">
        <f>+'108B ADD'!J7</f>
        <v>0</v>
      </c>
      <c r="K7" s="605" t="str">
        <f>+'108B ADD'!K7</f>
        <v>ENTRY REQUIRED IF TRANS. CODE = 500</v>
      </c>
      <c r="L7" s="606">
        <f>+'108B ADD'!L7</f>
        <v>0</v>
      </c>
      <c r="M7" s="607">
        <f>+'108B ADD'!M7</f>
        <v>0</v>
      </c>
      <c r="N7" s="298" t="str">
        <f>+'108B ADD'!N7</f>
        <v>DEPARTMENT USE ONLY</v>
      </c>
      <c r="O7" s="299"/>
      <c r="P7" s="300"/>
      <c r="Q7" s="1"/>
    </row>
    <row r="8" spans="1:30" ht="13.7" customHeight="1" x14ac:dyDescent="0.25">
      <c r="A8" s="292"/>
      <c r="B8" s="301"/>
      <c r="C8" s="301"/>
      <c r="D8" s="301"/>
      <c r="E8" s="301"/>
      <c r="F8" s="302" t="str">
        <f>+'108B ADD'!F8</f>
        <v>Trans.</v>
      </c>
      <c r="G8" s="608" t="str">
        <f>+'108B ADD'!G8</f>
        <v>Date first trans. on a SEV</v>
      </c>
      <c r="H8" s="608">
        <f>+'108B ADD'!H8</f>
        <v>0</v>
      </c>
      <c r="I8" s="609">
        <f>+'108B ADD'!I8</f>
        <v>0</v>
      </c>
      <c r="J8" s="303" t="str">
        <f>+'108B ADD'!J9</f>
        <v>Special equipment related to</v>
      </c>
      <c r="K8" s="304"/>
      <c r="L8" s="305"/>
      <c r="N8" s="306"/>
      <c r="O8" s="307"/>
      <c r="P8" s="308"/>
      <c r="Q8" s="1"/>
    </row>
    <row r="9" spans="1:30" ht="23.65" customHeight="1" x14ac:dyDescent="0.25">
      <c r="A9" s="292"/>
      <c r="B9" s="309"/>
      <c r="C9" s="309" t="str">
        <f>+'108B ADD'!C9</f>
        <v>Student  Name</v>
      </c>
      <c r="D9" s="301"/>
      <c r="E9" s="301"/>
      <c r="F9" s="302" t="str">
        <f>+'108B ADD'!F9</f>
        <v>Code</v>
      </c>
      <c r="G9" s="608" t="str">
        <f>+'108B ADD'!G9</f>
        <v>between 2 Oct 2025</v>
      </c>
      <c r="H9" s="608">
        <f>+'108B ADD'!H9</f>
        <v>0</v>
      </c>
      <c r="I9" s="609">
        <f>+'108B ADD'!I9</f>
        <v>0</v>
      </c>
      <c r="J9" s="303" t="str">
        <f>+'108B ADD'!J10</f>
        <v>student's mobility impairment</v>
      </c>
      <c r="K9" s="310" t="str">
        <f>+'108B ADD'!K9</f>
        <v>School Bus</v>
      </c>
      <c r="L9" s="311"/>
      <c r="M9" s="312" t="str">
        <f>+'108B ADD'!M9</f>
        <v>Other Vehicle</v>
      </c>
      <c r="N9" s="313" t="str">
        <f>+'108B ADD'!N9</f>
        <v>Enter "A" (approved)</v>
      </c>
      <c r="O9" s="314"/>
      <c r="P9" s="315" t="str">
        <f>+'108B ADD'!P9</f>
        <v>Enter</v>
      </c>
      <c r="Q9" s="1"/>
    </row>
    <row r="10" spans="1:30" ht="14.15" customHeight="1" thickBot="1" x14ac:dyDescent="0.3">
      <c r="A10" s="292"/>
      <c r="B10" s="316"/>
      <c r="C10" s="316"/>
      <c r="D10" s="317" t="str">
        <f>+'108B ADD'!D10</f>
        <v>School</v>
      </c>
      <c r="E10" s="302" t="str">
        <f>+'108B ADD'!E10</f>
        <v>Enr.</v>
      </c>
      <c r="F10" s="302" t="str">
        <f>+'108B ADD'!F10</f>
        <v>500 OR</v>
      </c>
      <c r="G10" s="610" t="str">
        <f>+'108B ADD'!G10</f>
        <v>and 30 Jun 2026</v>
      </c>
      <c r="H10" s="610">
        <f>+'108B ADD'!H10</f>
        <v>0</v>
      </c>
      <c r="I10" s="611">
        <f>+'108B ADD'!I10</f>
        <v>0</v>
      </c>
      <c r="J10" s="303"/>
      <c r="K10" s="318" t="str">
        <f>+'108B ADD'!K10</f>
        <v>Route</v>
      </c>
      <c r="L10" s="318" t="str">
        <f>+'108B ADD'!L10</f>
        <v>Unit</v>
      </c>
      <c r="M10" s="319"/>
      <c r="N10" s="320" t="str">
        <f>+'108B ADD'!N10</f>
        <v xml:space="preserve"> or "D" (declined)</v>
      </c>
      <c r="O10" s="321"/>
      <c r="P10" s="322" t="str">
        <f>+'108B ADD'!P10</f>
        <v>F.T.E.</v>
      </c>
      <c r="Q10" s="1"/>
    </row>
    <row r="11" spans="1:30" ht="14.15" customHeight="1" thickBot="1" x14ac:dyDescent="0.3">
      <c r="A11" s="292"/>
      <c r="B11" s="323" t="str">
        <f>+'108B ADD'!B11</f>
        <v>MET #</v>
      </c>
      <c r="C11" s="324" t="str">
        <f>+'108B ADD'!C11</f>
        <v>Surname, Given Name(s)</v>
      </c>
      <c r="D11" s="323" t="str">
        <f>+'108B ADD'!D11</f>
        <v>Attended</v>
      </c>
      <c r="E11" s="325" t="str">
        <f>+'108B ADD'!E11</f>
        <v>Code</v>
      </c>
      <c r="F11" s="325">
        <f>+'108B ADD'!F11</f>
        <v>501</v>
      </c>
      <c r="G11" s="160" t="str">
        <f>+'108B ADD'!G11</f>
        <v>DD</v>
      </c>
      <c r="H11" s="160" t="str">
        <f>+'108B ADD'!H11</f>
        <v>MMM</v>
      </c>
      <c r="I11" s="160" t="str">
        <f>+'108B ADD'!I11</f>
        <v>YYYY</v>
      </c>
      <c r="J11" s="326" t="str">
        <f>+'108B ADD'!J11</f>
        <v>(e.g. wheelchair, walker, etc.)</v>
      </c>
      <c r="K11" s="324" t="str">
        <f>+'108B ADD'!K11</f>
        <v>Number</v>
      </c>
      <c r="L11" s="324" t="str">
        <f>+'108B ADD'!L11</f>
        <v>Number</v>
      </c>
      <c r="M11" s="327" t="str">
        <f>+'108B ADD'!M11</f>
        <v xml:space="preserve">(e.g. D 409 approved </v>
      </c>
      <c r="N11" s="328" t="str">
        <f>+'108B ADD'!N11</f>
        <v>ISB</v>
      </c>
      <c r="O11" s="328" t="str">
        <f>+'108B ADD'!O11</f>
        <v>PTU</v>
      </c>
      <c r="P11" s="328" t="str">
        <f>+'108B ADD'!P11</f>
        <v>EFB</v>
      </c>
      <c r="Q11" s="1"/>
      <c r="AA11" s="329" t="s">
        <v>64</v>
      </c>
      <c r="AB11" s="330" t="s">
        <v>147</v>
      </c>
    </row>
    <row r="12" spans="1:30" ht="15" customHeight="1" x14ac:dyDescent="0.2">
      <c r="A12" s="331">
        <v>1</v>
      </c>
      <c r="B12" s="332" t="s">
        <v>50</v>
      </c>
      <c r="C12" s="333" t="s">
        <v>51</v>
      </c>
      <c r="D12" s="329" t="str">
        <f>IF(LANG=1,AA11,AB11)</f>
        <v>SCHOOL NAME</v>
      </c>
      <c r="E12" s="334">
        <v>100</v>
      </c>
      <c r="F12" s="335">
        <v>500</v>
      </c>
      <c r="G12" s="336">
        <f>WORKDAY(DATE(I12,11,25),1)</f>
        <v>331</v>
      </c>
      <c r="H12" s="337" t="s">
        <v>60</v>
      </c>
      <c r="I12" s="334" t="str">
        <f>RIGHT(G9,4)</f>
        <v>2025</v>
      </c>
      <c r="J12" s="338" t="str">
        <f>IF(LANG=1,AA18,AB18)</f>
        <v>WALKER</v>
      </c>
      <c r="K12" s="339">
        <v>123</v>
      </c>
      <c r="L12" s="339">
        <v>2506</v>
      </c>
      <c r="M12" s="340"/>
      <c r="N12" s="341"/>
      <c r="O12" s="342"/>
      <c r="P12" s="342"/>
      <c r="Q12" s="1"/>
      <c r="AA12" s="280" t="s">
        <v>59</v>
      </c>
      <c r="AB12" s="280" t="s">
        <v>144</v>
      </c>
    </row>
    <row r="13" spans="1:30" ht="15" customHeight="1" x14ac:dyDescent="0.2">
      <c r="A13" s="331">
        <f>+A12+1</f>
        <v>2</v>
      </c>
      <c r="B13" s="343" t="s">
        <v>53</v>
      </c>
      <c r="C13" s="344" t="s">
        <v>54</v>
      </c>
      <c r="D13" s="345" t="str">
        <f>+D12</f>
        <v>SCHOOL NAME</v>
      </c>
      <c r="E13" s="346">
        <v>100</v>
      </c>
      <c r="F13" s="347">
        <v>501</v>
      </c>
      <c r="G13" s="348">
        <f>WORKDAY(DATE(I13,12,3),1)</f>
        <v>339</v>
      </c>
      <c r="H13" s="349" t="s">
        <v>61</v>
      </c>
      <c r="I13" s="346" t="str">
        <f>I12</f>
        <v>2025</v>
      </c>
      <c r="J13" s="350" t="str">
        <f>IF(LANG=1,AA19,AB19)</f>
        <v>WHEELCHAIR</v>
      </c>
      <c r="K13" s="351" t="str">
        <f>IF(LANG=1,AA13,AB13)</f>
        <v xml:space="preserve">Entries not required.  If prior approval for an allowance has not been submitted, </v>
      </c>
      <c r="L13" s="352"/>
      <c r="M13" s="353"/>
      <c r="N13" s="354"/>
      <c r="O13" s="355"/>
      <c r="P13" s="355"/>
      <c r="Q13" s="1"/>
      <c r="AA13" s="356" t="s">
        <v>278</v>
      </c>
      <c r="AB13" s="356" t="s">
        <v>280</v>
      </c>
    </row>
    <row r="14" spans="1:30" ht="15" customHeight="1" x14ac:dyDescent="0.2">
      <c r="A14" s="331"/>
      <c r="B14" s="357"/>
      <c r="C14" s="358"/>
      <c r="D14" s="359"/>
      <c r="E14" s="360"/>
      <c r="F14" s="361"/>
      <c r="G14" s="362"/>
      <c r="H14" s="362"/>
      <c r="I14" s="360"/>
      <c r="J14" s="363"/>
      <c r="K14" s="364" t="str">
        <f>IF(LANG=1,AA14,AB14)</f>
        <v>attach a request for approval to claim an allowance.  Refer to Instructions.</v>
      </c>
      <c r="L14" s="365"/>
      <c r="M14" s="366"/>
      <c r="N14" s="341"/>
      <c r="O14" s="342"/>
      <c r="P14" s="342"/>
      <c r="Q14" s="1"/>
      <c r="AA14" s="356" t="s">
        <v>279</v>
      </c>
      <c r="AB14" s="356" t="s">
        <v>281</v>
      </c>
    </row>
    <row r="15" spans="1:30" ht="15" customHeight="1" x14ac:dyDescent="0.2">
      <c r="A15" s="331">
        <f>+A13+1</f>
        <v>3</v>
      </c>
      <c r="B15" s="367" t="s">
        <v>56</v>
      </c>
      <c r="C15" s="368" t="s">
        <v>57</v>
      </c>
      <c r="D15" s="369" t="str">
        <f>+D13</f>
        <v>SCHOOL NAME</v>
      </c>
      <c r="E15" s="370">
        <v>100</v>
      </c>
      <c r="F15" s="371">
        <v>500</v>
      </c>
      <c r="G15" s="372">
        <f>WORKDAY(DATE(I15,11,15),1)</f>
        <v>321</v>
      </c>
      <c r="H15" s="373" t="s">
        <v>62</v>
      </c>
      <c r="I15" s="370" t="str">
        <f>I13</f>
        <v>2025</v>
      </c>
      <c r="J15" s="374" t="str">
        <f>+J13</f>
        <v>WHEELCHAIR</v>
      </c>
      <c r="K15" s="375" t="str">
        <f>IF(LANG=1,AA16,AB16)</f>
        <v>No entry pupil not transported on school bus.</v>
      </c>
      <c r="L15" s="376"/>
      <c r="M15" s="377" t="str">
        <f>IF(LANG=1,AC16,AD16)</f>
        <v>Enter Name of Service Provider contracted by School Division &amp; Vehicle Type</v>
      </c>
      <c r="N15" s="378"/>
      <c r="O15" s="379"/>
      <c r="P15" s="379"/>
      <c r="Q15" s="1"/>
      <c r="AA15" s="356"/>
      <c r="AB15" s="356"/>
    </row>
    <row r="16" spans="1:30" ht="24.2" customHeight="1" x14ac:dyDescent="0.2">
      <c r="A16" s="331">
        <f t="shared" ref="A16:A23" si="0">+A15+1</f>
        <v>4</v>
      </c>
      <c r="B16" s="367"/>
      <c r="C16" s="368"/>
      <c r="D16" s="369"/>
      <c r="E16" s="380"/>
      <c r="F16" s="381"/>
      <c r="G16" s="382"/>
      <c r="H16" s="383"/>
      <c r="I16" s="380"/>
      <c r="J16" s="384"/>
      <c r="K16" s="385"/>
      <c r="L16" s="385"/>
      <c r="M16" s="386"/>
      <c r="N16" s="378"/>
      <c r="O16" s="379"/>
      <c r="P16" s="379"/>
      <c r="Q16" s="1"/>
      <c r="AA16" s="280" t="s">
        <v>282</v>
      </c>
      <c r="AB16" s="280" t="s">
        <v>145</v>
      </c>
      <c r="AC16" s="280" t="s">
        <v>283</v>
      </c>
      <c r="AD16" s="280" t="s">
        <v>146</v>
      </c>
    </row>
    <row r="17" spans="1:28" ht="24.2" customHeight="1" x14ac:dyDescent="0.2">
      <c r="A17" s="331">
        <f t="shared" si="0"/>
        <v>5</v>
      </c>
      <c r="B17" s="367"/>
      <c r="C17" s="368"/>
      <c r="D17" s="369"/>
      <c r="E17" s="380"/>
      <c r="F17" s="381"/>
      <c r="G17" s="383"/>
      <c r="H17" s="383"/>
      <c r="I17" s="380"/>
      <c r="J17" s="384"/>
      <c r="K17" s="385"/>
      <c r="L17" s="385"/>
      <c r="M17" s="386"/>
      <c r="N17" s="378"/>
      <c r="O17" s="379"/>
      <c r="P17" s="379"/>
      <c r="Q17" s="1"/>
    </row>
    <row r="18" spans="1:28" ht="24.2" customHeight="1" x14ac:dyDescent="0.2">
      <c r="A18" s="331">
        <f t="shared" si="0"/>
        <v>6</v>
      </c>
      <c r="B18" s="367"/>
      <c r="C18" s="368"/>
      <c r="D18" s="369"/>
      <c r="E18" s="380"/>
      <c r="F18" s="381"/>
      <c r="G18" s="383"/>
      <c r="H18" s="383"/>
      <c r="I18" s="380"/>
      <c r="J18" s="384"/>
      <c r="K18" s="385"/>
      <c r="L18" s="385"/>
      <c r="M18" s="386"/>
      <c r="N18" s="378"/>
      <c r="O18" s="379"/>
      <c r="P18" s="379"/>
      <c r="Q18" s="1"/>
      <c r="AA18" s="387" t="s">
        <v>55</v>
      </c>
      <c r="AB18" s="280" t="s">
        <v>148</v>
      </c>
    </row>
    <row r="19" spans="1:28" ht="24.2" customHeight="1" x14ac:dyDescent="0.2">
      <c r="A19" s="331">
        <f t="shared" si="0"/>
        <v>7</v>
      </c>
      <c r="B19" s="367"/>
      <c r="C19" s="368"/>
      <c r="D19" s="369"/>
      <c r="E19" s="380"/>
      <c r="F19" s="381"/>
      <c r="G19" s="383"/>
      <c r="H19" s="383"/>
      <c r="I19" s="380"/>
      <c r="J19" s="384"/>
      <c r="K19" s="385"/>
      <c r="L19" s="385"/>
      <c r="M19" s="386"/>
      <c r="N19" s="378"/>
      <c r="O19" s="379"/>
      <c r="P19" s="379"/>
      <c r="Q19" s="1"/>
      <c r="AA19" s="280" t="s">
        <v>52</v>
      </c>
      <c r="AB19" s="280" t="s">
        <v>149</v>
      </c>
    </row>
    <row r="20" spans="1:28" ht="24.2" customHeight="1" x14ac:dyDescent="0.2">
      <c r="A20" s="331">
        <f t="shared" si="0"/>
        <v>8</v>
      </c>
      <c r="B20" s="367"/>
      <c r="C20" s="368"/>
      <c r="D20" s="369"/>
      <c r="E20" s="380"/>
      <c r="F20" s="381"/>
      <c r="G20" s="383"/>
      <c r="H20" s="383"/>
      <c r="I20" s="380"/>
      <c r="J20" s="384"/>
      <c r="K20" s="385"/>
      <c r="L20" s="385"/>
      <c r="M20" s="386"/>
      <c r="N20" s="378"/>
      <c r="O20" s="379"/>
      <c r="P20" s="379"/>
      <c r="Q20" s="1"/>
    </row>
    <row r="21" spans="1:28" ht="24.2" customHeight="1" x14ac:dyDescent="0.2">
      <c r="A21" s="331">
        <f t="shared" si="0"/>
        <v>9</v>
      </c>
      <c r="B21" s="367"/>
      <c r="C21" s="368"/>
      <c r="D21" s="369"/>
      <c r="E21" s="380"/>
      <c r="F21" s="381"/>
      <c r="G21" s="383"/>
      <c r="H21" s="383"/>
      <c r="I21" s="380"/>
      <c r="J21" s="384"/>
      <c r="K21" s="385"/>
      <c r="L21" s="385"/>
      <c r="M21" s="386"/>
      <c r="N21" s="378"/>
      <c r="O21" s="379"/>
      <c r="P21" s="379"/>
      <c r="Q21" s="1"/>
    </row>
    <row r="22" spans="1:28" ht="24.2" customHeight="1" x14ac:dyDescent="0.2">
      <c r="A22" s="331">
        <f t="shared" si="0"/>
        <v>10</v>
      </c>
      <c r="B22" s="367"/>
      <c r="C22" s="368"/>
      <c r="D22" s="369"/>
      <c r="E22" s="380"/>
      <c r="F22" s="381"/>
      <c r="G22" s="383"/>
      <c r="H22" s="383"/>
      <c r="I22" s="380"/>
      <c r="J22" s="384"/>
      <c r="K22" s="385"/>
      <c r="L22" s="385"/>
      <c r="M22" s="386"/>
      <c r="N22" s="378"/>
      <c r="O22" s="379"/>
      <c r="P22" s="379"/>
      <c r="Q22" s="1"/>
    </row>
    <row r="23" spans="1:28" ht="24.2" customHeight="1" x14ac:dyDescent="0.2">
      <c r="A23" s="331">
        <f t="shared" si="0"/>
        <v>11</v>
      </c>
      <c r="B23" s="388"/>
      <c r="C23" s="389"/>
      <c r="D23" s="390"/>
      <c r="E23" s="391"/>
      <c r="F23" s="392"/>
      <c r="G23" s="393"/>
      <c r="H23" s="393"/>
      <c r="I23" s="391"/>
      <c r="J23" s="394"/>
      <c r="K23" s="395"/>
      <c r="L23" s="395"/>
      <c r="M23" s="394"/>
      <c r="N23" s="396"/>
      <c r="O23" s="397"/>
      <c r="P23" s="397"/>
      <c r="Q23" s="1"/>
    </row>
    <row r="24" spans="1:28" ht="22.2" customHeight="1" x14ac:dyDescent="0.2">
      <c r="A24" s="331"/>
      <c r="B24" s="398" t="str">
        <f>+'108B ADD'!B24</f>
        <v xml:space="preserve">We hereby certify that to the best of our knowledge and belief the information furnished in this report is true and correct, </v>
      </c>
      <c r="C24" s="398"/>
      <c r="D24" s="398"/>
      <c r="E24" s="398"/>
      <c r="F24" s="398"/>
      <c r="G24" s="398"/>
      <c r="H24" s="398"/>
      <c r="I24" s="1"/>
      <c r="J24" s="399" t="str">
        <f>+'108B ADD'!J24</f>
        <v>DEPARTMENT USE ONLY</v>
      </c>
      <c r="K24" s="400"/>
      <c r="L24" s="400"/>
      <c r="M24" s="400"/>
      <c r="N24" s="597" t="str">
        <f>+'108B ADD'!N24</f>
        <v>TOTAL F.T.E.</v>
      </c>
      <c r="O24" s="598">
        <f>+'108B ADD'!O24</f>
        <v>0</v>
      </c>
      <c r="P24" s="401"/>
      <c r="Q24" s="1"/>
    </row>
    <row r="25" spans="1:28" ht="13.25" x14ac:dyDescent="0.2">
      <c r="A25" s="402"/>
      <c r="B25" s="403" t="str">
        <f>+'108B ADD'!B25</f>
        <v>and in accordance with the laws and regulations of the Province of Manitoba.</v>
      </c>
      <c r="C25" s="403"/>
      <c r="D25" s="403"/>
      <c r="E25" s="403"/>
      <c r="F25" s="403"/>
      <c r="G25" s="403"/>
      <c r="H25" s="403"/>
      <c r="I25" s="1"/>
      <c r="J25" s="404" t="str">
        <f>+'108B ADD'!J25</f>
        <v>Inclusion Support Branch (ISB)</v>
      </c>
      <c r="K25" s="405"/>
      <c r="L25" s="406" t="str">
        <f>+'108B ADD'!L25</f>
        <v>Student Transportation Unit (PTU)</v>
      </c>
      <c r="M25" s="407"/>
      <c r="N25" s="407" t="str">
        <f>+'108B ADD'!N25</f>
        <v>Education Funding Branch (EFB)</v>
      </c>
      <c r="O25" s="408"/>
      <c r="P25" s="409"/>
      <c r="Q25" s="1"/>
    </row>
    <row r="26" spans="1:28" ht="12.1" x14ac:dyDescent="0.2">
      <c r="A26" s="402"/>
      <c r="B26" s="410"/>
      <c r="C26" s="410"/>
      <c r="D26" s="410"/>
      <c r="E26" s="410"/>
      <c r="F26" s="410"/>
      <c r="G26" s="410"/>
      <c r="H26" s="410"/>
      <c r="I26" s="1"/>
      <c r="J26" s="411" t="str">
        <f>+'108B ADD'!J26</f>
        <v>Approved by:</v>
      </c>
      <c r="K26" s="412"/>
      <c r="L26" s="411" t="str">
        <f>+'108B ADD'!L26</f>
        <v>Approved by:</v>
      </c>
      <c r="M26" s="413"/>
      <c r="N26" s="411" t="str">
        <f>+'108B ADD'!N26</f>
        <v>Prepared by:</v>
      </c>
      <c r="O26" s="414"/>
      <c r="P26" s="412"/>
      <c r="Q26" s="1"/>
    </row>
    <row r="27" spans="1:28" ht="12.1" x14ac:dyDescent="0.2">
      <c r="A27" s="415"/>
      <c r="B27" s="410"/>
      <c r="C27" s="410"/>
      <c r="D27" s="410"/>
      <c r="E27" s="410"/>
      <c r="F27" s="410"/>
      <c r="G27" s="410"/>
      <c r="H27" s="410"/>
      <c r="I27" s="1"/>
      <c r="J27" s="416"/>
      <c r="K27" s="417"/>
      <c r="L27" s="416"/>
      <c r="M27" s="418"/>
      <c r="N27" s="416"/>
      <c r="O27" s="419"/>
      <c r="P27" s="420"/>
      <c r="Q27" s="1"/>
    </row>
    <row r="28" spans="1:28" ht="15" customHeight="1" x14ac:dyDescent="0.2">
      <c r="A28" s="415"/>
      <c r="B28" s="421"/>
      <c r="C28" s="422"/>
      <c r="D28" s="422"/>
      <c r="E28" s="422"/>
      <c r="F28" s="422"/>
      <c r="G28" s="422"/>
      <c r="H28" s="422"/>
      <c r="I28" s="1"/>
      <c r="J28" s="593" t="s">
        <v>30</v>
      </c>
      <c r="K28" s="594"/>
      <c r="L28" s="593" t="s">
        <v>30</v>
      </c>
      <c r="M28" s="595"/>
      <c r="N28" s="593" t="s">
        <v>30</v>
      </c>
      <c r="O28" s="596"/>
      <c r="P28" s="595"/>
      <c r="Q28" s="1"/>
    </row>
    <row r="29" spans="1:28" ht="15" customHeight="1" x14ac:dyDescent="0.2">
      <c r="A29" s="415"/>
      <c r="B29" s="423" t="s">
        <v>0</v>
      </c>
      <c r="C29" s="422"/>
      <c r="D29" s="585" t="str">
        <f>+'108B ADD'!D28</f>
        <v>TRANSPORTATION  SUPERVISOR</v>
      </c>
      <c r="E29" s="585">
        <f>+'108B ADD'!E28</f>
        <v>0</v>
      </c>
      <c r="F29" s="585">
        <f>+'108B ADD'!F28</f>
        <v>0</v>
      </c>
      <c r="G29" s="585">
        <f>+'108B ADD'!G28</f>
        <v>0</v>
      </c>
      <c r="H29" s="585">
        <f>+'108B ADD'!H28</f>
        <v>0</v>
      </c>
      <c r="I29" s="1"/>
      <c r="J29" s="587"/>
      <c r="K29" s="588"/>
      <c r="L29" s="587"/>
      <c r="M29" s="589"/>
      <c r="N29" s="587"/>
      <c r="O29" s="590"/>
      <c r="P29" s="589"/>
      <c r="Q29" s="1"/>
    </row>
    <row r="30" spans="1:28" ht="12.1" x14ac:dyDescent="0.2">
      <c r="A30" s="415"/>
      <c r="B30" s="1"/>
      <c r="C30" s="424"/>
      <c r="D30" s="1"/>
      <c r="E30" s="1"/>
      <c r="F30" s="1"/>
      <c r="G30" s="1"/>
      <c r="H30" s="1"/>
      <c r="I30" s="1"/>
      <c r="J30" s="591"/>
      <c r="K30" s="591"/>
      <c r="L30" s="591"/>
      <c r="M30" s="592"/>
      <c r="N30" s="591"/>
      <c r="O30" s="592"/>
      <c r="P30" s="592"/>
      <c r="Q30" s="1"/>
    </row>
    <row r="31" spans="1:28" ht="15" customHeight="1" x14ac:dyDescent="0.25">
      <c r="A31" s="415"/>
      <c r="B31" s="424"/>
      <c r="C31" s="424"/>
      <c r="D31" s="424"/>
      <c r="E31" s="424"/>
      <c r="F31" s="424"/>
      <c r="G31" s="424"/>
      <c r="H31" s="424"/>
      <c r="I31" s="1"/>
      <c r="J31" s="1"/>
      <c r="K31" s="1"/>
      <c r="L31" s="1"/>
      <c r="M31" s="289"/>
      <c r="N31" s="1"/>
      <c r="O31" s="1"/>
      <c r="P31" s="425"/>
      <c r="Q31" s="1"/>
    </row>
    <row r="32" spans="1:28" ht="13.85" x14ac:dyDescent="0.25">
      <c r="A32" s="415"/>
      <c r="B32" s="426"/>
      <c r="C32" s="424"/>
      <c r="D32" s="426"/>
      <c r="E32" s="426"/>
      <c r="F32" s="426"/>
      <c r="G32" s="426"/>
      <c r="H32" s="426"/>
      <c r="I32" s="1"/>
      <c r="J32" s="1"/>
      <c r="K32" s="289"/>
      <c r="L32" s="1"/>
      <c r="M32" s="427"/>
      <c r="N32" s="1"/>
      <c r="O32" s="1"/>
      <c r="P32" s="425"/>
      <c r="Q32" s="1"/>
    </row>
    <row r="33" spans="1:17" ht="15" customHeight="1" x14ac:dyDescent="0.2">
      <c r="A33" s="428"/>
      <c r="B33" s="423" t="s">
        <v>0</v>
      </c>
      <c r="C33" s="422"/>
      <c r="D33" s="585" t="str">
        <f>+'108B ADD'!D32</f>
        <v>SUPERINTENDENT</v>
      </c>
      <c r="E33" s="585">
        <f>+'108B ADD'!E32</f>
        <v>0</v>
      </c>
      <c r="F33" s="585">
        <f>+'108B ADD'!F32</f>
        <v>0</v>
      </c>
      <c r="G33" s="585">
        <f>+'108B ADD'!G32</f>
        <v>0</v>
      </c>
      <c r="H33" s="585">
        <f>+'108B ADD'!H32</f>
        <v>0</v>
      </c>
      <c r="I33" s="1"/>
      <c r="J33" s="1"/>
      <c r="K33" s="1"/>
      <c r="L33" s="1"/>
      <c r="M33" s="1"/>
      <c r="N33" s="1"/>
      <c r="O33" s="1"/>
      <c r="P33" s="1"/>
      <c r="Q33" s="1"/>
    </row>
    <row r="34" spans="1:17" ht="12.1" x14ac:dyDescent="0.2">
      <c r="A34" s="429"/>
      <c r="B34" s="1"/>
      <c r="C34" s="424"/>
      <c r="D34" s="1"/>
      <c r="E34" s="1"/>
      <c r="F34" s="1"/>
      <c r="G34" s="1"/>
      <c r="H34" s="1"/>
      <c r="I34" s="1"/>
      <c r="J34" s="1"/>
      <c r="K34" s="1"/>
      <c r="L34" s="1"/>
      <c r="M34" s="1"/>
      <c r="N34" s="1"/>
      <c r="O34" s="1"/>
      <c r="P34" s="1"/>
      <c r="Q34" s="1"/>
    </row>
    <row r="35" spans="1:17" ht="13.85" x14ac:dyDescent="0.25">
      <c r="A35" s="415"/>
      <c r="B35" s="424"/>
      <c r="C35" s="424"/>
      <c r="D35" s="424"/>
      <c r="E35" s="424"/>
      <c r="F35" s="424"/>
      <c r="G35" s="424"/>
      <c r="H35" s="424"/>
      <c r="I35" s="1"/>
      <c r="J35" s="1"/>
      <c r="K35" s="1"/>
      <c r="L35" s="1"/>
      <c r="M35" s="1"/>
      <c r="N35" s="1"/>
      <c r="O35" s="289"/>
      <c r="P35" s="425">
        <f>+'108B ADD'!P35</f>
        <v>0</v>
      </c>
      <c r="Q35" s="1"/>
    </row>
    <row r="36" spans="1:17" ht="13.85" x14ac:dyDescent="0.25">
      <c r="A36" s="429"/>
      <c r="B36" s="426"/>
      <c r="C36" s="422"/>
      <c r="D36" s="586"/>
      <c r="E36" s="586"/>
      <c r="F36" s="586"/>
      <c r="G36" s="586"/>
      <c r="H36" s="586"/>
      <c r="I36" s="1"/>
      <c r="J36" s="1"/>
      <c r="K36" s="1"/>
      <c r="L36" s="1"/>
      <c r="M36" s="1"/>
      <c r="N36" s="1"/>
      <c r="O36" s="427"/>
      <c r="P36" s="425" t="str">
        <f>VLOOKUP(YEARNUM,YEARTABLE,3)</f>
        <v>(2025/2026)</v>
      </c>
      <c r="Q36" s="1"/>
    </row>
    <row r="37" spans="1:17" ht="12.1" x14ac:dyDescent="0.2">
      <c r="A37" s="429"/>
      <c r="B37" s="423" t="s">
        <v>0</v>
      </c>
      <c r="C37" s="424"/>
      <c r="D37" s="585" t="str">
        <f>+'108B ADD'!D36</f>
        <v>SECRETARY-TREASURER</v>
      </c>
      <c r="E37" s="585">
        <f>+'108B ADD'!E36</f>
        <v>0</v>
      </c>
      <c r="F37" s="585">
        <f>+'108B ADD'!F36</f>
        <v>0</v>
      </c>
      <c r="G37" s="585">
        <f>+'108B ADD'!G36</f>
        <v>0</v>
      </c>
      <c r="H37" s="585">
        <f>+'108B ADD'!H36</f>
        <v>0</v>
      </c>
      <c r="I37" s="1"/>
      <c r="J37" s="1"/>
      <c r="K37" s="1"/>
      <c r="L37" s="1"/>
      <c r="M37" s="1"/>
      <c r="N37" s="1"/>
      <c r="O37" s="1"/>
      <c r="P37" s="1"/>
      <c r="Q37" s="1"/>
    </row>
    <row r="38" spans="1:17" ht="12.1" x14ac:dyDescent="0.2">
      <c r="A38" s="429"/>
      <c r="B38" s="1"/>
      <c r="C38" s="1"/>
      <c r="D38" s="1"/>
      <c r="E38" s="1"/>
      <c r="F38" s="1"/>
      <c r="G38" s="1"/>
      <c r="H38" s="1"/>
      <c r="I38" s="1"/>
      <c r="J38" s="1"/>
      <c r="K38" s="1"/>
      <c r="L38" s="1"/>
      <c r="M38" s="1"/>
      <c r="N38" s="1"/>
      <c r="O38" s="1"/>
      <c r="P38" s="1"/>
      <c r="Q38" s="1"/>
    </row>
    <row r="39" spans="1:17" ht="12.1" x14ac:dyDescent="0.2">
      <c r="A39" s="429"/>
      <c r="B39" s="1"/>
      <c r="C39" s="1"/>
      <c r="D39" s="1"/>
      <c r="E39" s="1"/>
      <c r="F39" s="1"/>
      <c r="G39" s="1"/>
      <c r="H39" s="1"/>
      <c r="I39" s="1"/>
      <c r="J39" s="1"/>
      <c r="K39" s="1"/>
      <c r="L39" s="1"/>
      <c r="M39" s="1"/>
      <c r="N39" s="1"/>
      <c r="O39" s="1"/>
      <c r="P39" s="1"/>
      <c r="Q39" s="1"/>
    </row>
    <row r="40" spans="1:17" ht="12.1" x14ac:dyDescent="0.2">
      <c r="A40" s="415"/>
      <c r="B40" s="1"/>
      <c r="C40" s="1"/>
      <c r="D40" s="1"/>
      <c r="E40" s="1"/>
      <c r="F40" s="1"/>
      <c r="G40" s="1"/>
      <c r="H40" s="1"/>
      <c r="I40" s="1"/>
      <c r="J40" s="1"/>
      <c r="K40" s="1"/>
      <c r="L40" s="1"/>
      <c r="M40" s="1"/>
      <c r="N40" s="1"/>
      <c r="O40" s="1"/>
      <c r="P40" s="1"/>
      <c r="Q40" s="1"/>
    </row>
    <row r="41" spans="1:17" ht="12.1" x14ac:dyDescent="0.2">
      <c r="A41" s="415"/>
      <c r="B41" s="1"/>
      <c r="C41" s="1"/>
      <c r="D41" s="1"/>
      <c r="E41" s="1"/>
      <c r="F41" s="1"/>
      <c r="G41" s="1"/>
      <c r="H41" s="1"/>
      <c r="I41" s="1"/>
      <c r="J41" s="1"/>
      <c r="K41" s="1"/>
      <c r="L41" s="1"/>
      <c r="M41" s="1"/>
      <c r="N41" s="1"/>
      <c r="O41" s="1"/>
      <c r="P41" s="1"/>
      <c r="Q41" s="1"/>
    </row>
    <row r="42" spans="1:17" ht="12.1" hidden="1" x14ac:dyDescent="0.2">
      <c r="A42" s="415"/>
      <c r="B42" s="1"/>
      <c r="C42" s="1"/>
      <c r="D42" s="1"/>
      <c r="E42" s="1"/>
      <c r="F42" s="1"/>
      <c r="G42" s="1"/>
      <c r="H42" s="1"/>
      <c r="I42" s="1"/>
      <c r="J42" s="1"/>
      <c r="K42" s="1"/>
      <c r="L42" s="1"/>
      <c r="M42" s="1"/>
      <c r="N42" s="1"/>
      <c r="O42" s="1"/>
      <c r="P42" s="1"/>
      <c r="Q42" s="1"/>
    </row>
    <row r="43" spans="1:17" ht="12.1" hidden="1" x14ac:dyDescent="0.2">
      <c r="A43" s="415"/>
      <c r="B43" s="1"/>
      <c r="C43" s="1"/>
      <c r="D43" s="1"/>
      <c r="E43" s="1"/>
      <c r="F43" s="1"/>
      <c r="G43" s="1"/>
      <c r="H43" s="1"/>
      <c r="I43" s="1"/>
      <c r="J43" s="1"/>
      <c r="K43" s="1"/>
      <c r="L43" s="1"/>
      <c r="M43" s="1"/>
      <c r="N43" s="1"/>
      <c r="O43" s="1"/>
      <c r="P43" s="1"/>
      <c r="Q43" s="1"/>
    </row>
    <row r="44" spans="1:17" ht="12.1" hidden="1" x14ac:dyDescent="0.2">
      <c r="A44" s="415"/>
      <c r="B44" s="1"/>
      <c r="C44" s="1"/>
      <c r="D44" s="1"/>
      <c r="E44" s="1"/>
      <c r="F44" s="1"/>
      <c r="G44" s="1"/>
      <c r="H44" s="1"/>
      <c r="I44" s="1"/>
      <c r="J44" s="1"/>
      <c r="K44" s="1"/>
      <c r="L44" s="1"/>
      <c r="M44" s="1"/>
      <c r="N44" s="1"/>
      <c r="O44" s="1"/>
      <c r="P44" s="1"/>
      <c r="Q44" s="1"/>
    </row>
    <row r="45" spans="1:17" ht="12.1" hidden="1" x14ac:dyDescent="0.2">
      <c r="A45" s="415"/>
      <c r="B45" s="1"/>
      <c r="C45" s="1"/>
      <c r="D45" s="1"/>
      <c r="E45" s="1"/>
      <c r="F45" s="1"/>
      <c r="G45" s="1"/>
      <c r="H45" s="1"/>
      <c r="I45" s="1"/>
      <c r="J45" s="1"/>
      <c r="K45" s="1"/>
      <c r="L45" s="1"/>
      <c r="M45" s="1"/>
      <c r="N45" s="1"/>
      <c r="O45" s="1"/>
      <c r="P45" s="1"/>
      <c r="Q45" s="1"/>
    </row>
    <row r="46" spans="1:17" ht="12.1" hidden="1" x14ac:dyDescent="0.2">
      <c r="A46" s="415"/>
      <c r="B46" s="1"/>
      <c r="C46" s="1"/>
      <c r="D46" s="1"/>
      <c r="E46" s="1"/>
      <c r="F46" s="1"/>
      <c r="G46" s="1"/>
      <c r="H46" s="1"/>
      <c r="I46" s="1"/>
      <c r="J46" s="1"/>
      <c r="K46" s="1"/>
      <c r="L46" s="1"/>
      <c r="M46" s="1"/>
      <c r="N46" s="1"/>
      <c r="O46" s="1"/>
      <c r="P46" s="1"/>
      <c r="Q46" s="1"/>
    </row>
    <row r="47" spans="1:17" ht="12.1" hidden="1" x14ac:dyDescent="0.2">
      <c r="A47" s="415"/>
      <c r="B47" s="1"/>
      <c r="C47" s="1"/>
      <c r="D47" s="1"/>
      <c r="E47" s="1"/>
      <c r="F47" s="1"/>
      <c r="G47" s="1"/>
      <c r="H47" s="1"/>
      <c r="I47" s="1"/>
      <c r="J47" s="1"/>
      <c r="K47" s="1"/>
      <c r="L47" s="1"/>
      <c r="M47" s="1"/>
      <c r="N47" s="1"/>
      <c r="O47" s="1"/>
      <c r="P47" s="1"/>
      <c r="Q47" s="1"/>
    </row>
    <row r="48" spans="1:17" ht="12.1" hidden="1" x14ac:dyDescent="0.2">
      <c r="A48" s="415"/>
      <c r="B48" s="1"/>
      <c r="C48" s="1"/>
      <c r="D48" s="1"/>
      <c r="E48" s="1"/>
      <c r="F48" s="1"/>
      <c r="G48" s="1"/>
      <c r="H48" s="1"/>
      <c r="I48" s="1"/>
      <c r="J48" s="415"/>
      <c r="K48" s="415"/>
      <c r="L48" s="415"/>
      <c r="M48" s="415"/>
      <c r="N48" s="415"/>
      <c r="O48" s="415"/>
      <c r="P48" s="415"/>
      <c r="Q48" s="1"/>
    </row>
    <row r="49" spans="1:58" s="430" customFormat="1" ht="12.1" hidden="1" x14ac:dyDescent="0.2">
      <c r="A49" s="415"/>
      <c r="B49" s="415"/>
      <c r="C49" s="415"/>
      <c r="D49" s="415"/>
      <c r="E49" s="415"/>
      <c r="F49" s="415"/>
      <c r="G49" s="415"/>
      <c r="H49" s="415"/>
      <c r="I49" s="415"/>
      <c r="J49" s="280"/>
      <c r="K49" s="280"/>
      <c r="L49" s="280"/>
      <c r="M49" s="280"/>
      <c r="N49" s="280"/>
      <c r="O49" s="280"/>
      <c r="P49" s="280"/>
      <c r="Q49" s="415"/>
      <c r="AA49" s="280"/>
      <c r="AB49" s="280"/>
      <c r="AC49" s="280"/>
      <c r="AD49" s="280"/>
      <c r="AE49" s="280"/>
      <c r="AF49" s="280"/>
      <c r="AG49" s="280"/>
      <c r="AH49" s="280"/>
      <c r="AI49" s="280"/>
      <c r="AJ49" s="280"/>
      <c r="AK49" s="280"/>
      <c r="AL49" s="280"/>
      <c r="AM49" s="280"/>
      <c r="AN49" s="280"/>
      <c r="AO49" s="280"/>
      <c r="AP49" s="280"/>
      <c r="AQ49" s="280"/>
      <c r="AR49" s="280"/>
      <c r="AS49" s="280"/>
      <c r="AT49" s="280"/>
      <c r="AU49" s="280"/>
      <c r="AV49" s="280"/>
      <c r="AW49" s="280"/>
      <c r="AX49" s="280"/>
      <c r="AY49" s="280"/>
      <c r="AZ49" s="280"/>
      <c r="BA49" s="280"/>
      <c r="BB49" s="280"/>
      <c r="BC49" s="280"/>
      <c r="BD49" s="280"/>
      <c r="BE49" s="280"/>
      <c r="BF49" s="280"/>
    </row>
    <row r="50" spans="1:58" ht="13" hidden="1" customHeight="1" x14ac:dyDescent="0.2">
      <c r="A50" s="415"/>
    </row>
    <row r="51" spans="1:58" ht="13" hidden="1" customHeight="1" x14ac:dyDescent="0.2">
      <c r="AA51" s="430"/>
      <c r="AB51" s="430"/>
      <c r="AC51" s="430"/>
      <c r="AD51" s="430"/>
      <c r="AE51" s="430"/>
      <c r="AF51" s="430"/>
      <c r="AG51" s="430"/>
      <c r="AH51" s="430"/>
      <c r="AI51" s="430"/>
      <c r="AJ51" s="430"/>
      <c r="AK51" s="430"/>
      <c r="AL51" s="430"/>
      <c r="AM51" s="430"/>
      <c r="AN51" s="430"/>
      <c r="AO51" s="430"/>
      <c r="AP51" s="430"/>
      <c r="AQ51" s="430"/>
      <c r="AR51" s="430"/>
      <c r="AS51" s="430"/>
      <c r="AT51" s="430"/>
      <c r="AU51" s="430"/>
      <c r="AV51" s="430"/>
      <c r="AW51" s="430"/>
      <c r="AX51" s="430"/>
      <c r="AY51" s="430"/>
      <c r="AZ51" s="430"/>
      <c r="BA51" s="430"/>
      <c r="BB51" s="430"/>
      <c r="BC51" s="430"/>
      <c r="BD51" s="430"/>
      <c r="BE51" s="430"/>
      <c r="BF51" s="430"/>
    </row>
  </sheetData>
  <mergeCells count="20">
    <mergeCell ref="N24:O24"/>
    <mergeCell ref="K5:M6"/>
    <mergeCell ref="B7:J7"/>
    <mergeCell ref="K7:M7"/>
    <mergeCell ref="G8:I8"/>
    <mergeCell ref="G9:I9"/>
    <mergeCell ref="G10:I10"/>
    <mergeCell ref="N29:P29"/>
    <mergeCell ref="J30:K30"/>
    <mergeCell ref="L30:M30"/>
    <mergeCell ref="N30:P30"/>
    <mergeCell ref="J28:K28"/>
    <mergeCell ref="L28:M28"/>
    <mergeCell ref="N28:P28"/>
    <mergeCell ref="D33:H33"/>
    <mergeCell ref="D36:H36"/>
    <mergeCell ref="D37:H37"/>
    <mergeCell ref="J29:K29"/>
    <mergeCell ref="L29:M29"/>
    <mergeCell ref="D29:H29"/>
  </mergeCells>
  <printOptions horizontalCentered="1" verticalCentered="1"/>
  <pageMargins left="0.19685039370078741" right="0.19685039370078741" top="0.23622047244094491" bottom="0.31496062992125984" header="0" footer="0.11811023622047245"/>
  <pageSetup paperSize="5" scale="79" orientation="landscape" r:id="rId1"/>
  <headerFooter alignWithMargins="0">
    <oddFooter>&amp;C&amp;9This form is available on the Internet at: www.edu.gov.mb.ca/k12/finance/forms/public/index.html</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ransitionEvaluation="1">
    <tabColor theme="0"/>
    <pageSetUpPr autoPageBreaks="0" fitToPage="1"/>
  </sheetPr>
  <dimension ref="A1:M46"/>
  <sheetViews>
    <sheetView showGridLines="0" zoomScaleNormal="100" workbookViewId="0">
      <selection activeCell="H6" sqref="H6"/>
    </sheetView>
  </sheetViews>
  <sheetFormatPr defaultColWidth="0" defaultRowHeight="0" customHeight="1" zeroHeight="1" x14ac:dyDescent="0.2"/>
  <cols>
    <col min="1" max="1" width="2.77734375" style="210" customWidth="1"/>
    <col min="2" max="2" width="12.6640625" style="3" customWidth="1"/>
    <col min="3" max="3" width="2.21875" style="3" customWidth="1"/>
    <col min="4" max="4" width="28.6640625" style="3" customWidth="1"/>
    <col min="5" max="6" width="7.77734375" style="3" customWidth="1"/>
    <col min="7" max="7" width="9" style="3" customWidth="1"/>
    <col min="8" max="8" width="11.21875" style="3" customWidth="1"/>
    <col min="9" max="9" width="20.77734375" style="3" customWidth="1"/>
    <col min="10" max="10" width="6.77734375" style="3" customWidth="1"/>
    <col min="11" max="11" width="46" style="3" customWidth="1"/>
    <col min="12" max="12" width="3.77734375" style="3" customWidth="1"/>
    <col min="13" max="16384" width="0" style="3" hidden="1"/>
  </cols>
  <sheetData>
    <row r="1" spans="1:13" ht="16" customHeight="1" x14ac:dyDescent="0.25">
      <c r="A1" s="276" t="str">
        <f>+'108 ADD Example'!A1</f>
        <v>Education Funding Branch</v>
      </c>
      <c r="B1" s="431"/>
      <c r="C1" s="431"/>
      <c r="E1" s="277" t="str">
        <f>+'108B DEL'!D1</f>
        <v>Mobility Impaired Students Transported on Specially Equipped Vehicles (SEV)</v>
      </c>
      <c r="F1" s="278"/>
      <c r="G1" s="278"/>
      <c r="H1" s="278"/>
      <c r="I1" s="278"/>
      <c r="J1" s="278"/>
      <c r="K1" s="282"/>
      <c r="L1" s="282"/>
      <c r="M1" s="282"/>
    </row>
    <row r="2" spans="1:13" ht="16" customHeight="1" x14ac:dyDescent="0.25">
      <c r="A2" s="276" t="str">
        <f>+'108 ADD Example'!A2</f>
        <v>511-1181 Portage Avenue</v>
      </c>
      <c r="B2" s="431"/>
      <c r="C2" s="431"/>
      <c r="E2" s="277" t="str">
        <f>+'108B DEL'!D2</f>
        <v>Deletions Between 2 Oct 2025 &amp; 30 Jun 2026</v>
      </c>
      <c r="F2" s="278"/>
      <c r="G2" s="278"/>
      <c r="H2" s="278"/>
      <c r="I2" s="278"/>
      <c r="J2" s="278"/>
      <c r="K2" s="282"/>
      <c r="L2" s="282"/>
      <c r="M2" s="282"/>
    </row>
    <row r="3" spans="1:13" ht="16" customHeight="1" x14ac:dyDescent="0.25">
      <c r="A3" s="276" t="str">
        <f>+'108 ADD Example'!A3</f>
        <v>Winnipeg MB  R3G 0T3</v>
      </c>
      <c r="B3" s="431"/>
      <c r="C3" s="431"/>
      <c r="D3" s="276"/>
      <c r="E3" s="632"/>
      <c r="F3" s="632"/>
      <c r="G3" s="632"/>
      <c r="H3" s="632"/>
      <c r="I3" s="632"/>
      <c r="J3" s="281"/>
      <c r="K3" s="281"/>
      <c r="L3" s="1"/>
      <c r="M3" s="1"/>
    </row>
    <row r="4" spans="1:13" ht="16" customHeight="1" x14ac:dyDescent="0.2">
      <c r="A4" s="276" t="str">
        <f>+'108 ADD Example'!A4</f>
        <v>Education Funding Branch File Submission Portal</v>
      </c>
      <c r="B4" s="432"/>
      <c r="C4" s="432"/>
      <c r="D4" s="283"/>
      <c r="E4" s="1"/>
      <c r="F4" s="1"/>
      <c r="G4" s="1"/>
      <c r="H4" s="1"/>
      <c r="I4" s="1"/>
      <c r="J4" s="285"/>
      <c r="K4" s="285"/>
      <c r="L4" s="1"/>
      <c r="M4" s="1"/>
    </row>
    <row r="5" spans="1:13" ht="15" customHeight="1" x14ac:dyDescent="0.25">
      <c r="A5" s="415"/>
      <c r="B5" s="1"/>
      <c r="C5" s="1"/>
      <c r="D5" s="288" t="str">
        <f>+'108 ADD Example'!E5</f>
        <v xml:space="preserve">School Division: </v>
      </c>
      <c r="E5" s="284" t="str">
        <f>+'108 ADD Example'!F5</f>
        <v>Your Division</v>
      </c>
      <c r="F5" s="284"/>
      <c r="G5" s="284"/>
      <c r="H5" s="284"/>
      <c r="I5" s="284"/>
      <c r="J5" s="1"/>
      <c r="K5" s="1"/>
      <c r="L5" s="1"/>
      <c r="M5" s="1"/>
    </row>
    <row r="6" spans="1:13" ht="16" customHeight="1" x14ac:dyDescent="0.25">
      <c r="A6" s="286"/>
      <c r="B6" s="281"/>
      <c r="C6" s="281"/>
      <c r="D6" s="281"/>
      <c r="E6" s="433"/>
      <c r="F6" s="433"/>
      <c r="G6" s="433"/>
      <c r="H6" s="434"/>
      <c r="I6" s="1"/>
      <c r="J6" s="1"/>
      <c r="K6" s="1"/>
      <c r="L6" s="1"/>
      <c r="M6" s="1"/>
    </row>
    <row r="7" spans="1:13" ht="15.55" thickBot="1" x14ac:dyDescent="0.3">
      <c r="A7" s="286"/>
      <c r="B7" s="281"/>
      <c r="C7" s="281"/>
      <c r="D7" s="281"/>
      <c r="E7" s="289"/>
      <c r="F7" s="289"/>
      <c r="G7" s="289"/>
      <c r="H7" s="434"/>
      <c r="I7" s="291"/>
      <c r="J7" s="291"/>
      <c r="K7" s="291"/>
      <c r="L7" s="1"/>
      <c r="M7" s="1"/>
    </row>
    <row r="8" spans="1:13" ht="16.3" customHeight="1" thickBot="1" x14ac:dyDescent="0.25">
      <c r="A8" s="292"/>
      <c r="B8" s="622" t="str">
        <f>+'108B DEL'!B8</f>
        <v>Required Entries</v>
      </c>
      <c r="C8" s="623">
        <f>+'108B DEL'!C8</f>
        <v>0</v>
      </c>
      <c r="D8" s="623">
        <f>+'108B DEL'!D8</f>
        <v>0</v>
      </c>
      <c r="E8" s="623">
        <f>+'108B DEL'!E8</f>
        <v>0</v>
      </c>
      <c r="F8" s="623">
        <f>+'108B DEL'!F8</f>
        <v>0</v>
      </c>
      <c r="G8" s="624">
        <f>+'108B DEL'!G8</f>
        <v>0</v>
      </c>
      <c r="H8" s="625" t="str">
        <f>+'108B DEL'!H8</f>
        <v>For Education Funding Branch Use Only</v>
      </c>
      <c r="I8" s="626">
        <f>+'108B DEL'!I8</f>
        <v>0</v>
      </c>
      <c r="J8" s="626">
        <f>+'108B DEL'!J8</f>
        <v>0</v>
      </c>
      <c r="K8" s="627">
        <f>+'108B DEL'!K8</f>
        <v>0</v>
      </c>
      <c r="L8" s="1"/>
      <c r="M8" s="1"/>
    </row>
    <row r="9" spans="1:13" ht="14.15" customHeight="1" x14ac:dyDescent="0.25">
      <c r="A9" s="292"/>
      <c r="B9" s="628"/>
      <c r="C9" s="629"/>
      <c r="D9" s="301"/>
      <c r="E9" s="630" t="str">
        <f>+'108B DEL'!E9</f>
        <v>Date on which trans. on an</v>
      </c>
      <c r="F9" s="608">
        <f>+'108B DEL'!F9</f>
        <v>0</v>
      </c>
      <c r="G9" s="608">
        <f>+'108B DEL'!G9</f>
        <v>0</v>
      </c>
      <c r="H9" s="435"/>
      <c r="I9" s="436"/>
      <c r="J9" s="436"/>
      <c r="K9" s="437"/>
      <c r="L9" s="1"/>
      <c r="M9" s="1"/>
    </row>
    <row r="10" spans="1:13" ht="13.85" customHeight="1" x14ac:dyDescent="0.25">
      <c r="A10" s="292"/>
      <c r="B10" s="628"/>
      <c r="C10" s="629"/>
      <c r="D10" s="301"/>
      <c r="E10" s="630" t="str">
        <f>+'108B DEL'!E10</f>
        <v>SEV was last provided</v>
      </c>
      <c r="F10" s="608">
        <f>+'108B DEL'!F10</f>
        <v>0</v>
      </c>
      <c r="G10" s="608">
        <f>+'108B DEL'!G10</f>
        <v>0</v>
      </c>
      <c r="H10" s="438"/>
      <c r="I10" s="436"/>
      <c r="J10" s="436"/>
      <c r="K10" s="437"/>
      <c r="L10" s="1"/>
      <c r="M10" s="1"/>
    </row>
    <row r="11" spans="1:13" ht="14.15" customHeight="1" x14ac:dyDescent="0.25">
      <c r="A11" s="292"/>
      <c r="B11" s="628"/>
      <c r="C11" s="629"/>
      <c r="D11" s="309" t="str">
        <f>+'108B DEL'!D11</f>
        <v>Student  Name</v>
      </c>
      <c r="E11" s="630" t="str">
        <f>+'108B DEL'!E11</f>
        <v>between 2 Oct 2025</v>
      </c>
      <c r="F11" s="608">
        <f>+'108B DEL'!F11</f>
        <v>0</v>
      </c>
      <c r="G11" s="608">
        <f>+'108B DEL'!G11</f>
        <v>0</v>
      </c>
      <c r="H11" s="439"/>
      <c r="I11" s="440" t="str">
        <f>+'108B DEL'!I11</f>
        <v>Reporting Period</v>
      </c>
      <c r="J11" s="436"/>
      <c r="K11" s="437"/>
      <c r="L11" s="1"/>
      <c r="M11" s="1"/>
    </row>
    <row r="12" spans="1:13" ht="14.15" customHeight="1" x14ac:dyDescent="0.2">
      <c r="A12" s="292"/>
      <c r="B12" s="614" t="str">
        <f>+'108B DEL'!B12</f>
        <v>MET #</v>
      </c>
      <c r="C12" s="570">
        <f>+'108B DEL'!C12</f>
        <v>0</v>
      </c>
      <c r="D12" s="441"/>
      <c r="E12" s="617" t="str">
        <f>+'108B DEL'!E12</f>
        <v>and 30 Jun 2026</v>
      </c>
      <c r="F12" s="610">
        <f>+'108B DEL'!F12</f>
        <v>0</v>
      </c>
      <c r="G12" s="610">
        <f>+'108B DEL'!G12</f>
        <v>0</v>
      </c>
      <c r="H12" s="442" t="str">
        <f>+'108B DEL'!H12</f>
        <v>Date First</v>
      </c>
      <c r="I12" s="440" t="str">
        <f>+'108B DEL'!I12</f>
        <v>of prior SEV Claim</v>
      </c>
      <c r="J12" s="436"/>
      <c r="K12" s="437"/>
      <c r="L12" s="1"/>
      <c r="M12" s="1"/>
    </row>
    <row r="13" spans="1:13" ht="14.15" customHeight="1" thickBot="1" x14ac:dyDescent="0.25">
      <c r="A13" s="292"/>
      <c r="B13" s="615">
        <f>+'108B DEL'!B13</f>
        <v>0</v>
      </c>
      <c r="C13" s="616">
        <f>+'108B DEL'!C13</f>
        <v>0</v>
      </c>
      <c r="D13" s="443" t="str">
        <f>+'108B DEL'!D13</f>
        <v>Surname, Given Name(s)</v>
      </c>
      <c r="E13" s="160" t="str">
        <f>+'108B DEL'!E13</f>
        <v>DD</v>
      </c>
      <c r="F13" s="160" t="str">
        <f>+'108B DEL'!F13</f>
        <v>MMM</v>
      </c>
      <c r="G13" s="160" t="str">
        <f>+'108B DEL'!G13</f>
        <v>YYYY</v>
      </c>
      <c r="H13" s="444" t="str">
        <f>+'108B DEL'!H13</f>
        <v>Transported</v>
      </c>
      <c r="I13" s="445" t="str">
        <f>+'108B DEL'!I13</f>
        <v>(A1, A2, A3)</v>
      </c>
      <c r="J13" s="445" t="str">
        <f>+'108B DEL'!J13</f>
        <v>F.T.E.</v>
      </c>
      <c r="K13" s="446" t="str">
        <f>+'108B DEL'!K13</f>
        <v>Notes</v>
      </c>
      <c r="L13" s="1"/>
      <c r="M13" s="1"/>
    </row>
    <row r="14" spans="1:13" ht="24.2" customHeight="1" x14ac:dyDescent="0.2">
      <c r="A14" s="297">
        <v>1</v>
      </c>
      <c r="B14" s="618">
        <v>107777777</v>
      </c>
      <c r="C14" s="619"/>
      <c r="D14" s="447" t="s">
        <v>57</v>
      </c>
      <c r="E14" s="336">
        <f>WORKDAY(DATE(G14,12,19),1)</f>
        <v>355</v>
      </c>
      <c r="F14" s="448" t="s">
        <v>61</v>
      </c>
      <c r="G14" s="449" t="str">
        <f>RIGHT(E11,4)</f>
        <v>2025</v>
      </c>
      <c r="H14" s="450"/>
      <c r="I14" s="342"/>
      <c r="J14" s="342"/>
      <c r="K14" s="451"/>
      <c r="L14" s="1"/>
      <c r="M14" s="1"/>
    </row>
    <row r="15" spans="1:13" ht="24.2" customHeight="1" x14ac:dyDescent="0.2">
      <c r="A15" s="297">
        <f>+A14+1</f>
        <v>2</v>
      </c>
      <c r="B15" s="620"/>
      <c r="C15" s="621"/>
      <c r="D15" s="452"/>
      <c r="E15" s="453"/>
      <c r="F15" s="453"/>
      <c r="G15" s="454"/>
      <c r="H15" s="455"/>
      <c r="I15" s="342"/>
      <c r="J15" s="379"/>
      <c r="K15" s="456"/>
      <c r="L15" s="1"/>
      <c r="M15" s="1"/>
    </row>
    <row r="16" spans="1:13" ht="24.2" customHeight="1" x14ac:dyDescent="0.2">
      <c r="A16" s="297">
        <f t="shared" ref="A16:A23" si="0">+A15+1</f>
        <v>3</v>
      </c>
      <c r="B16" s="620"/>
      <c r="C16" s="621"/>
      <c r="D16" s="452"/>
      <c r="E16" s="453"/>
      <c r="F16" s="453"/>
      <c r="G16" s="454"/>
      <c r="H16" s="455"/>
      <c r="I16" s="342"/>
      <c r="J16" s="379"/>
      <c r="K16" s="456"/>
      <c r="L16" s="1"/>
      <c r="M16" s="1"/>
    </row>
    <row r="17" spans="1:13" ht="24.2" customHeight="1" x14ac:dyDescent="0.2">
      <c r="A17" s="297">
        <f t="shared" si="0"/>
        <v>4</v>
      </c>
      <c r="B17" s="620"/>
      <c r="C17" s="621"/>
      <c r="D17" s="452"/>
      <c r="E17" s="453"/>
      <c r="F17" s="453"/>
      <c r="G17" s="454"/>
      <c r="H17" s="455"/>
      <c r="I17" s="342"/>
      <c r="J17" s="379"/>
      <c r="K17" s="456"/>
      <c r="L17" s="1"/>
      <c r="M17" s="1"/>
    </row>
    <row r="18" spans="1:13" ht="24.2" customHeight="1" x14ac:dyDescent="0.2">
      <c r="A18" s="297">
        <f t="shared" si="0"/>
        <v>5</v>
      </c>
      <c r="B18" s="620"/>
      <c r="C18" s="621"/>
      <c r="D18" s="452"/>
      <c r="E18" s="453"/>
      <c r="F18" s="453"/>
      <c r="G18" s="454"/>
      <c r="H18" s="455"/>
      <c r="I18" s="342"/>
      <c r="J18" s="379"/>
      <c r="K18" s="456"/>
      <c r="L18" s="1"/>
      <c r="M18" s="1"/>
    </row>
    <row r="19" spans="1:13" ht="24.2" customHeight="1" x14ac:dyDescent="0.2">
      <c r="A19" s="297">
        <f t="shared" si="0"/>
        <v>6</v>
      </c>
      <c r="B19" s="620"/>
      <c r="C19" s="621"/>
      <c r="D19" s="452"/>
      <c r="E19" s="453"/>
      <c r="F19" s="453"/>
      <c r="G19" s="454"/>
      <c r="H19" s="455"/>
      <c r="I19" s="342"/>
      <c r="J19" s="379"/>
      <c r="K19" s="456"/>
      <c r="L19" s="1"/>
      <c r="M19" s="1"/>
    </row>
    <row r="20" spans="1:13" ht="24.2" customHeight="1" x14ac:dyDescent="0.2">
      <c r="A20" s="297">
        <f t="shared" si="0"/>
        <v>7</v>
      </c>
      <c r="B20" s="620"/>
      <c r="C20" s="621"/>
      <c r="D20" s="452"/>
      <c r="E20" s="453"/>
      <c r="F20" s="453"/>
      <c r="G20" s="454"/>
      <c r="H20" s="455"/>
      <c r="I20" s="342"/>
      <c r="J20" s="379"/>
      <c r="K20" s="456"/>
      <c r="L20" s="1"/>
      <c r="M20" s="1"/>
    </row>
    <row r="21" spans="1:13" ht="24.2" customHeight="1" x14ac:dyDescent="0.2">
      <c r="A21" s="297">
        <f t="shared" si="0"/>
        <v>8</v>
      </c>
      <c r="B21" s="620"/>
      <c r="C21" s="621"/>
      <c r="D21" s="452"/>
      <c r="E21" s="453"/>
      <c r="F21" s="453"/>
      <c r="G21" s="454"/>
      <c r="H21" s="455"/>
      <c r="I21" s="342"/>
      <c r="J21" s="379"/>
      <c r="K21" s="456"/>
      <c r="L21" s="1"/>
      <c r="M21" s="1"/>
    </row>
    <row r="22" spans="1:13" ht="24.2" customHeight="1" x14ac:dyDescent="0.2">
      <c r="A22" s="297">
        <f t="shared" si="0"/>
        <v>9</v>
      </c>
      <c r="B22" s="620"/>
      <c r="C22" s="621"/>
      <c r="D22" s="452"/>
      <c r="E22" s="453"/>
      <c r="F22" s="453"/>
      <c r="G22" s="454"/>
      <c r="H22" s="455"/>
      <c r="I22" s="342"/>
      <c r="J22" s="379"/>
      <c r="K22" s="456"/>
      <c r="L22" s="1"/>
      <c r="M22" s="1"/>
    </row>
    <row r="23" spans="1:13" ht="24.2" customHeight="1" x14ac:dyDescent="0.2">
      <c r="A23" s="297">
        <f t="shared" si="0"/>
        <v>10</v>
      </c>
      <c r="B23" s="620"/>
      <c r="C23" s="621"/>
      <c r="D23" s="457"/>
      <c r="E23" s="458"/>
      <c r="F23" s="458"/>
      <c r="G23" s="459"/>
      <c r="H23" s="455"/>
      <c r="I23" s="342"/>
      <c r="J23" s="460"/>
      <c r="K23" s="461"/>
      <c r="L23" s="1"/>
      <c r="M23" s="1"/>
    </row>
    <row r="24" spans="1:13" ht="12.7" customHeight="1" x14ac:dyDescent="0.2">
      <c r="A24" s="402"/>
      <c r="B24" s="462" t="str">
        <f>'108 ADD Example'!B24</f>
        <v xml:space="preserve">We hereby certify that to the best of our knowledge and belief the information furnished in this report is true and correct, </v>
      </c>
      <c r="C24" s="462"/>
      <c r="D24" s="462"/>
      <c r="E24" s="462"/>
      <c r="F24" s="462"/>
      <c r="G24" s="462"/>
      <c r="H24" s="463" t="str">
        <f>+'108B DEL'!H24</f>
        <v>Prepared by:</v>
      </c>
      <c r="I24" s="464"/>
      <c r="J24" s="465" t="str">
        <f>+'108B DEL'!J24</f>
        <v>Entered by:</v>
      </c>
      <c r="K24" s="466"/>
      <c r="L24" s="1"/>
      <c r="M24" s="1"/>
    </row>
    <row r="25" spans="1:13" ht="12.1" x14ac:dyDescent="0.2">
      <c r="A25" s="402"/>
      <c r="B25" s="462" t="str">
        <f>'108 ADD Example'!B25</f>
        <v>and in accordance with the laws and regulations of the Province of Manitoba.</v>
      </c>
      <c r="C25" s="467"/>
      <c r="D25" s="467"/>
      <c r="E25" s="467"/>
      <c r="F25" s="467"/>
      <c r="G25" s="467"/>
      <c r="H25" s="468"/>
      <c r="I25" s="469"/>
      <c r="J25" s="470"/>
      <c r="K25" s="471"/>
      <c r="L25" s="1"/>
      <c r="M25" s="1"/>
    </row>
    <row r="26" spans="1:13" ht="27.95" customHeight="1" thickBot="1" x14ac:dyDescent="0.25">
      <c r="A26" s="415"/>
      <c r="B26" s="426"/>
      <c r="C26" s="422"/>
      <c r="D26" s="613"/>
      <c r="E26" s="613"/>
      <c r="F26" s="472"/>
      <c r="G26" s="1"/>
      <c r="H26" s="473" t="s">
        <v>30</v>
      </c>
      <c r="I26" s="474"/>
      <c r="J26" s="475" t="s">
        <v>30</v>
      </c>
      <c r="K26" s="476"/>
      <c r="L26" s="1"/>
      <c r="M26" s="1"/>
    </row>
    <row r="27" spans="1:13" ht="12.1" x14ac:dyDescent="0.2">
      <c r="A27" s="415"/>
      <c r="B27" s="423" t="s">
        <v>0</v>
      </c>
      <c r="C27" s="424"/>
      <c r="D27" s="612" t="str">
        <f>+'108B DEL'!D27</f>
        <v>TRANSPORTATION  SUPERVISOR</v>
      </c>
      <c r="E27" s="612">
        <f>+'108B DEL'!E27</f>
        <v>0</v>
      </c>
      <c r="F27" s="477"/>
      <c r="G27" s="1"/>
      <c r="H27" s="478"/>
      <c r="I27" s="478"/>
      <c r="J27" s="478"/>
      <c r="K27" s="478"/>
      <c r="L27" s="1"/>
      <c r="M27" s="1"/>
    </row>
    <row r="28" spans="1:13" ht="12.1" x14ac:dyDescent="0.2">
      <c r="A28" s="415"/>
      <c r="B28" s="424"/>
      <c r="C28" s="424"/>
      <c r="D28" s="424"/>
      <c r="E28" s="1"/>
      <c r="F28" s="1"/>
      <c r="G28" s="1"/>
      <c r="H28" s="478"/>
      <c r="I28" s="478"/>
      <c r="J28" s="478"/>
      <c r="K28" s="478"/>
      <c r="L28" s="1"/>
      <c r="M28" s="1"/>
    </row>
    <row r="29" spans="1:13" ht="27.95" customHeight="1" x14ac:dyDescent="0.2">
      <c r="A29" s="415"/>
      <c r="B29" s="426"/>
      <c r="C29" s="422"/>
      <c r="D29" s="613"/>
      <c r="E29" s="613"/>
      <c r="F29" s="477"/>
      <c r="G29" s="1"/>
      <c r="H29" s="478"/>
      <c r="I29" s="478"/>
      <c r="J29" s="478"/>
      <c r="K29" s="478"/>
      <c r="L29" s="1"/>
      <c r="M29" s="1"/>
    </row>
    <row r="30" spans="1:13" ht="12.1" x14ac:dyDescent="0.2">
      <c r="A30" s="415"/>
      <c r="B30" s="423" t="s">
        <v>0</v>
      </c>
      <c r="C30" s="424"/>
      <c r="D30" s="612" t="str">
        <f>+'108B DEL'!D30</f>
        <v>SUPERINTENDENT</v>
      </c>
      <c r="E30" s="612">
        <f>+'108B DEL'!E30</f>
        <v>0</v>
      </c>
      <c r="F30" s="1"/>
      <c r="G30" s="1"/>
      <c r="H30" s="478"/>
      <c r="I30" s="478"/>
      <c r="J30" s="478"/>
      <c r="K30" s="478"/>
      <c r="L30" s="1"/>
      <c r="M30" s="1"/>
    </row>
    <row r="31" spans="1:13" ht="13.85" x14ac:dyDescent="0.25">
      <c r="A31" s="428"/>
      <c r="B31" s="424"/>
      <c r="C31" s="424"/>
      <c r="D31" s="424"/>
      <c r="E31" s="472"/>
      <c r="F31" s="472"/>
      <c r="G31" s="1"/>
      <c r="H31" s="1"/>
      <c r="I31" s="1"/>
      <c r="J31" s="289"/>
      <c r="K31" s="1"/>
      <c r="L31" s="1"/>
      <c r="M31" s="1"/>
    </row>
    <row r="32" spans="1:13" ht="27.95" customHeight="1" x14ac:dyDescent="0.25">
      <c r="A32" s="428"/>
      <c r="B32" s="426"/>
      <c r="C32" s="422"/>
      <c r="D32" s="613"/>
      <c r="E32" s="613"/>
      <c r="F32" s="472"/>
      <c r="G32" s="1"/>
      <c r="H32" s="1"/>
      <c r="I32" s="1"/>
      <c r="J32" s="289"/>
      <c r="K32" s="425"/>
      <c r="L32" s="1"/>
      <c r="M32" s="1"/>
    </row>
    <row r="33" spans="1:13" ht="15" customHeight="1" x14ac:dyDescent="0.25">
      <c r="A33" s="429"/>
      <c r="B33" s="423" t="s">
        <v>0</v>
      </c>
      <c r="C33" s="424"/>
      <c r="D33" s="612" t="str">
        <f>+'108B DEL'!D33</f>
        <v>SECRETARY-TREASURER</v>
      </c>
      <c r="E33" s="612">
        <f>+'108B DEL'!E33</f>
        <v>0</v>
      </c>
      <c r="F33" s="477"/>
      <c r="G33" s="1"/>
      <c r="H33" s="1"/>
      <c r="I33" s="1"/>
      <c r="J33" s="427"/>
      <c r="K33" s="425" t="str">
        <f>VLOOKUP(YEARNUM,YEARTABLE,3)</f>
        <v>(2025/2026)</v>
      </c>
      <c r="L33" s="1"/>
      <c r="M33" s="1"/>
    </row>
    <row r="34" spans="1:13" ht="12.1" x14ac:dyDescent="0.2">
      <c r="A34" s="415"/>
      <c r="B34" s="424"/>
      <c r="C34" s="424"/>
      <c r="D34" s="424"/>
      <c r="E34" s="1"/>
      <c r="F34" s="1"/>
      <c r="G34" s="1"/>
      <c r="H34" s="1"/>
      <c r="I34" s="1"/>
      <c r="J34" s="1"/>
      <c r="K34" s="1"/>
      <c r="L34" s="1"/>
      <c r="M34" s="1"/>
    </row>
    <row r="35" spans="1:13" ht="12.1" hidden="1" x14ac:dyDescent="0.2">
      <c r="A35" s="479"/>
      <c r="B35" s="424"/>
      <c r="C35" s="424"/>
      <c r="D35" s="424"/>
      <c r="E35" s="480"/>
      <c r="F35" s="480"/>
      <c r="G35" s="480"/>
      <c r="H35" s="480"/>
      <c r="I35" s="480"/>
      <c r="J35" s="480"/>
      <c r="K35" s="480"/>
      <c r="L35" s="480"/>
      <c r="M35" s="1"/>
    </row>
    <row r="36" spans="1:13" ht="12.1" hidden="1" x14ac:dyDescent="0.2">
      <c r="A36" s="479"/>
      <c r="B36" s="422"/>
      <c r="C36" s="422"/>
      <c r="D36" s="422"/>
      <c r="E36" s="480"/>
      <c r="F36" s="480"/>
      <c r="G36" s="480"/>
      <c r="H36" s="480"/>
      <c r="I36" s="480"/>
      <c r="J36" s="480"/>
      <c r="K36" s="480"/>
      <c r="L36" s="480"/>
      <c r="M36" s="1"/>
    </row>
    <row r="37" spans="1:13" ht="12.1" hidden="1" x14ac:dyDescent="0.2">
      <c r="A37" s="479"/>
      <c r="B37" s="424"/>
      <c r="C37" s="424"/>
      <c r="D37" s="424"/>
      <c r="E37" s="480"/>
      <c r="F37" s="480"/>
      <c r="G37" s="480"/>
      <c r="H37" s="480"/>
      <c r="I37" s="480"/>
      <c r="J37" s="480"/>
      <c r="K37" s="480"/>
      <c r="L37" s="480"/>
      <c r="M37" s="1"/>
    </row>
    <row r="38" spans="1:13" ht="12.1" hidden="1" x14ac:dyDescent="0.2">
      <c r="A38" s="479"/>
      <c r="B38" s="1"/>
      <c r="C38" s="1"/>
      <c r="D38" s="1"/>
      <c r="E38" s="480"/>
      <c r="F38" s="480"/>
      <c r="G38" s="480"/>
      <c r="H38" s="480"/>
      <c r="I38" s="480"/>
      <c r="J38" s="480"/>
      <c r="K38" s="480"/>
      <c r="L38" s="480"/>
      <c r="M38" s="1"/>
    </row>
    <row r="39" spans="1:13" ht="12.1" hidden="1" x14ac:dyDescent="0.2">
      <c r="A39" s="479"/>
      <c r="B39" s="480"/>
      <c r="C39" s="480"/>
      <c r="D39" s="480"/>
      <c r="E39" s="480"/>
      <c r="F39" s="480"/>
      <c r="G39" s="480"/>
      <c r="H39" s="480"/>
      <c r="I39" s="480"/>
      <c r="J39" s="480"/>
      <c r="K39" s="480"/>
      <c r="L39" s="480"/>
      <c r="M39" s="1"/>
    </row>
    <row r="40" spans="1:13" ht="12.1" hidden="1" x14ac:dyDescent="0.2">
      <c r="A40" s="479"/>
      <c r="B40" s="480"/>
      <c r="C40" s="480"/>
      <c r="D40" s="480"/>
      <c r="E40" s="480"/>
      <c r="F40" s="480"/>
      <c r="G40" s="480"/>
      <c r="H40" s="480"/>
      <c r="I40" s="480"/>
      <c r="J40" s="480"/>
      <c r="K40" s="480"/>
      <c r="L40" s="480"/>
      <c r="M40" s="1"/>
    </row>
    <row r="41" spans="1:13" ht="0" hidden="1" customHeight="1" x14ac:dyDescent="0.2">
      <c r="A41" s="415"/>
      <c r="B41" s="480"/>
      <c r="C41" s="480"/>
      <c r="D41" s="480"/>
      <c r="E41" s="1"/>
      <c r="F41" s="1"/>
      <c r="G41" s="1"/>
      <c r="H41" s="1"/>
      <c r="I41" s="1"/>
      <c r="J41" s="1"/>
      <c r="K41" s="1"/>
      <c r="L41" s="1"/>
      <c r="M41" s="1"/>
    </row>
    <row r="42" spans="1:13" ht="0" hidden="1" customHeight="1" x14ac:dyDescent="0.2">
      <c r="A42" s="415"/>
      <c r="B42" s="480"/>
      <c r="C42" s="480"/>
      <c r="D42" s="480"/>
      <c r="E42" s="1"/>
      <c r="F42" s="1"/>
      <c r="G42" s="1"/>
      <c r="H42" s="1"/>
      <c r="I42" s="1"/>
      <c r="J42" s="1"/>
      <c r="K42" s="1"/>
      <c r="L42" s="1"/>
      <c r="M42" s="1"/>
    </row>
    <row r="43" spans="1:13" ht="0" hidden="1" customHeight="1" x14ac:dyDescent="0.2">
      <c r="A43" s="415"/>
      <c r="B43" s="480"/>
      <c r="C43" s="480"/>
      <c r="D43" s="480"/>
      <c r="E43" s="1"/>
      <c r="F43" s="1"/>
      <c r="G43" s="1"/>
      <c r="H43" s="1"/>
      <c r="I43" s="1"/>
      <c r="J43" s="1"/>
      <c r="K43" s="1"/>
      <c r="L43" s="1"/>
      <c r="M43" s="1"/>
    </row>
    <row r="44" spans="1:13" ht="0" hidden="1" customHeight="1" x14ac:dyDescent="0.2">
      <c r="A44" s="415"/>
      <c r="B44" s="480"/>
      <c r="C44" s="480"/>
      <c r="D44" s="480"/>
      <c r="E44" s="1"/>
      <c r="F44" s="1"/>
      <c r="G44" s="1"/>
      <c r="H44" s="1"/>
      <c r="I44" s="1"/>
      <c r="J44" s="1"/>
      <c r="K44" s="1"/>
      <c r="L44" s="1"/>
      <c r="M44" s="1"/>
    </row>
    <row r="45" spans="1:13" ht="0" hidden="1" customHeight="1" x14ac:dyDescent="0.2">
      <c r="A45" s="415"/>
      <c r="B45" s="1"/>
      <c r="C45" s="1"/>
      <c r="D45" s="1"/>
      <c r="E45" s="1"/>
      <c r="F45" s="1"/>
      <c r="G45" s="1"/>
      <c r="H45" s="1"/>
      <c r="I45" s="1"/>
      <c r="J45" s="1"/>
      <c r="K45" s="1"/>
      <c r="L45" s="1"/>
      <c r="M45" s="1"/>
    </row>
    <row r="46" spans="1:13" ht="0" hidden="1" customHeight="1" x14ac:dyDescent="0.2">
      <c r="A46" s="415"/>
      <c r="B46" s="1"/>
      <c r="C46" s="1"/>
      <c r="D46" s="1"/>
      <c r="E46" s="1"/>
      <c r="F46" s="1"/>
      <c r="G46" s="1"/>
      <c r="H46" s="1"/>
      <c r="I46" s="1"/>
      <c r="J46" s="1"/>
      <c r="K46" s="1"/>
      <c r="L46" s="1"/>
      <c r="M46" s="1"/>
    </row>
  </sheetData>
  <mergeCells count="24">
    <mergeCell ref="B8:G8"/>
    <mergeCell ref="H8:K8"/>
    <mergeCell ref="B9:C11"/>
    <mergeCell ref="E9:G9"/>
    <mergeCell ref="E10:G10"/>
    <mergeCell ref="E11:G11"/>
    <mergeCell ref="B12:C13"/>
    <mergeCell ref="E12:G12"/>
    <mergeCell ref="D26:E26"/>
    <mergeCell ref="B14:C14"/>
    <mergeCell ref="B15:C15"/>
    <mergeCell ref="B16:C16"/>
    <mergeCell ref="B17:C17"/>
    <mergeCell ref="B18:C18"/>
    <mergeCell ref="B19:C19"/>
    <mergeCell ref="B20:C20"/>
    <mergeCell ref="B21:C21"/>
    <mergeCell ref="B22:C22"/>
    <mergeCell ref="B23:C23"/>
    <mergeCell ref="D27:E27"/>
    <mergeCell ref="D29:E29"/>
    <mergeCell ref="D30:E30"/>
    <mergeCell ref="D32:E32"/>
    <mergeCell ref="D33:E33"/>
  </mergeCells>
  <printOptions horizontalCentered="1" verticalCentered="1"/>
  <pageMargins left="0.51181102362204722" right="0.23622047244094491" top="0.47244094488188981" bottom="0.55118110236220474" header="0" footer="0.11811023622047245"/>
  <pageSetup paperSize="5" scale="88" orientation="landscape" r:id="rId1"/>
  <headerFooter alignWithMargins="0">
    <oddFooter>&amp;C&amp;9This form is available on the Internet at: www.edu.gov.mb.ca/k12/finance/forms/public/index.html</oddFooter>
  </headerFooter>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pageSetUpPr autoPageBreaks="0"/>
  </sheetPr>
  <dimension ref="A1:P77"/>
  <sheetViews>
    <sheetView topLeftCell="A24" workbookViewId="0">
      <selection activeCell="Q32" sqref="Q32"/>
    </sheetView>
  </sheetViews>
  <sheetFormatPr defaultRowHeight="12.1" x14ac:dyDescent="0.2"/>
  <cols>
    <col min="1" max="1" width="9.5546875" style="3" bestFit="1" customWidth="1"/>
    <col min="2" max="2" width="2" style="3" bestFit="1" customWidth="1"/>
    <col min="3" max="3" width="6.6640625" style="3" bestFit="1" customWidth="1"/>
    <col min="4" max="4" width="32.109375" style="3" bestFit="1" customWidth="1"/>
    <col min="5" max="5" width="12.21875" style="3" bestFit="1" customWidth="1"/>
    <col min="6" max="6" width="30.6640625" style="3" bestFit="1" customWidth="1"/>
    <col min="7" max="7" width="13.21875" style="3" customWidth="1"/>
    <col min="8" max="9" width="11.44140625" style="3" bestFit="1" customWidth="1"/>
    <col min="10" max="10" width="2" style="3" bestFit="1" customWidth="1"/>
    <col min="11" max="11" width="3.77734375" style="3" bestFit="1" customWidth="1"/>
    <col min="12" max="13" width="5" style="3" bestFit="1" customWidth="1"/>
    <col min="14" max="14" width="6.88671875" style="3" customWidth="1"/>
    <col min="15" max="16384" width="8.88671875" style="3"/>
  </cols>
  <sheetData>
    <row r="1" spans="1:4" x14ac:dyDescent="0.2">
      <c r="A1" s="1" t="s">
        <v>4</v>
      </c>
      <c r="B1" s="1">
        <v>1</v>
      </c>
      <c r="C1" s="2">
        <v>1</v>
      </c>
      <c r="D1" s="2" t="s">
        <v>68</v>
      </c>
    </row>
    <row r="2" spans="1:4" x14ac:dyDescent="0.2">
      <c r="A2" s="1"/>
      <c r="B2" s="1"/>
      <c r="C2" s="2">
        <v>2</v>
      </c>
      <c r="D2" s="2" t="s">
        <v>196</v>
      </c>
    </row>
    <row r="3" spans="1:4" x14ac:dyDescent="0.2">
      <c r="A3" s="1" t="s">
        <v>12</v>
      </c>
      <c r="B3" s="1">
        <v>1</v>
      </c>
      <c r="C3" s="2">
        <v>3</v>
      </c>
      <c r="D3" s="2" t="s">
        <v>197</v>
      </c>
    </row>
    <row r="4" spans="1:4" x14ac:dyDescent="0.2">
      <c r="A4" s="1"/>
      <c r="B4" s="1"/>
      <c r="C4" s="2">
        <v>4</v>
      </c>
      <c r="D4" s="2" t="s">
        <v>198</v>
      </c>
    </row>
    <row r="5" spans="1:4" x14ac:dyDescent="0.2">
      <c r="A5" s="1"/>
      <c r="B5" s="1"/>
      <c r="C5" s="2">
        <v>5</v>
      </c>
      <c r="D5" s="4" t="s">
        <v>199</v>
      </c>
    </row>
    <row r="6" spans="1:4" x14ac:dyDescent="0.2">
      <c r="A6" s="1"/>
      <c r="B6" s="1"/>
      <c r="C6" s="2">
        <v>6</v>
      </c>
      <c r="D6" s="2" t="s">
        <v>200</v>
      </c>
    </row>
    <row r="7" spans="1:4" x14ac:dyDescent="0.2">
      <c r="C7" s="2">
        <v>7</v>
      </c>
      <c r="D7" s="2" t="s">
        <v>201</v>
      </c>
    </row>
    <row r="8" spans="1:4" x14ac:dyDescent="0.2">
      <c r="C8" s="2">
        <v>8</v>
      </c>
      <c r="D8" s="2" t="s">
        <v>202</v>
      </c>
    </row>
    <row r="9" spans="1:4" x14ac:dyDescent="0.2">
      <c r="A9" s="1"/>
      <c r="B9" s="1"/>
      <c r="C9" s="2">
        <v>9</v>
      </c>
      <c r="D9" s="2" t="s">
        <v>203</v>
      </c>
    </row>
    <row r="10" spans="1:4" x14ac:dyDescent="0.2">
      <c r="A10" s="1"/>
      <c r="B10" s="1"/>
      <c r="C10" s="2">
        <v>10</v>
      </c>
      <c r="D10" s="2" t="s">
        <v>204</v>
      </c>
    </row>
    <row r="11" spans="1:4" x14ac:dyDescent="0.2">
      <c r="A11" s="1"/>
      <c r="B11" s="1"/>
      <c r="C11" s="2">
        <v>11</v>
      </c>
      <c r="D11" s="2" t="s">
        <v>205</v>
      </c>
    </row>
    <row r="12" spans="1:4" x14ac:dyDescent="0.2">
      <c r="A12" s="1"/>
      <c r="B12" s="1"/>
      <c r="C12" s="2">
        <v>12</v>
      </c>
      <c r="D12" s="2" t="s">
        <v>206</v>
      </c>
    </row>
    <row r="13" spans="1:4" x14ac:dyDescent="0.2">
      <c r="A13" s="1"/>
      <c r="B13" s="1"/>
      <c r="C13" s="2">
        <v>13</v>
      </c>
      <c r="D13" s="2" t="s">
        <v>207</v>
      </c>
    </row>
    <row r="14" spans="1:4" x14ac:dyDescent="0.2">
      <c r="A14" s="1"/>
      <c r="B14" s="1"/>
      <c r="C14" s="2">
        <v>14</v>
      </c>
      <c r="D14" s="2" t="s">
        <v>208</v>
      </c>
    </row>
    <row r="15" spans="1:4" x14ac:dyDescent="0.2">
      <c r="A15" s="1"/>
      <c r="B15" s="1"/>
      <c r="C15" s="2">
        <v>15</v>
      </c>
      <c r="D15" s="2" t="s">
        <v>209</v>
      </c>
    </row>
    <row r="16" spans="1:4" x14ac:dyDescent="0.2">
      <c r="A16" s="1"/>
      <c r="B16" s="1"/>
      <c r="C16" s="2">
        <v>16</v>
      </c>
      <c r="D16" s="2" t="s">
        <v>210</v>
      </c>
    </row>
    <row r="17" spans="1:4" x14ac:dyDescent="0.2">
      <c r="A17" s="1"/>
      <c r="B17" s="1"/>
      <c r="C17" s="2">
        <v>17</v>
      </c>
      <c r="D17" s="2" t="s">
        <v>211</v>
      </c>
    </row>
    <row r="18" spans="1:4" x14ac:dyDescent="0.2">
      <c r="A18" s="1"/>
      <c r="B18" s="1"/>
      <c r="C18" s="2">
        <v>18</v>
      </c>
      <c r="D18" s="2" t="s">
        <v>212</v>
      </c>
    </row>
    <row r="19" spans="1:4" x14ac:dyDescent="0.2">
      <c r="A19" s="1"/>
      <c r="B19" s="1"/>
      <c r="C19" s="2">
        <v>19</v>
      </c>
      <c r="D19" s="2" t="s">
        <v>213</v>
      </c>
    </row>
    <row r="20" spans="1:4" x14ac:dyDescent="0.2">
      <c r="A20" s="1"/>
      <c r="B20" s="1"/>
      <c r="C20" s="2">
        <v>20</v>
      </c>
      <c r="D20" s="2" t="s">
        <v>214</v>
      </c>
    </row>
    <row r="21" spans="1:4" x14ac:dyDescent="0.2">
      <c r="A21" s="1"/>
      <c r="B21" s="1"/>
      <c r="C21" s="2">
        <v>21</v>
      </c>
      <c r="D21" s="2" t="s">
        <v>215</v>
      </c>
    </row>
    <row r="22" spans="1:4" x14ac:dyDescent="0.2">
      <c r="A22" s="1"/>
      <c r="B22" s="1"/>
      <c r="C22" s="2">
        <v>22</v>
      </c>
      <c r="D22" s="2" t="s">
        <v>216</v>
      </c>
    </row>
    <row r="23" spans="1:4" x14ac:dyDescent="0.2">
      <c r="A23" s="1"/>
      <c r="B23" s="1"/>
      <c r="C23" s="2">
        <v>23</v>
      </c>
      <c r="D23" s="2" t="s">
        <v>217</v>
      </c>
    </row>
    <row r="24" spans="1:4" x14ac:dyDescent="0.2">
      <c r="A24" s="1"/>
      <c r="B24" s="1"/>
      <c r="C24" s="2">
        <v>24</v>
      </c>
      <c r="D24" s="2" t="s">
        <v>218</v>
      </c>
    </row>
    <row r="25" spans="1:4" x14ac:dyDescent="0.2">
      <c r="A25" s="1"/>
      <c r="B25" s="1"/>
      <c r="C25" s="2">
        <v>25</v>
      </c>
      <c r="D25" s="2" t="s">
        <v>219</v>
      </c>
    </row>
    <row r="26" spans="1:4" x14ac:dyDescent="0.2">
      <c r="A26" s="1"/>
      <c r="B26" s="1"/>
      <c r="C26" s="2">
        <v>26</v>
      </c>
      <c r="D26" s="2" t="s">
        <v>220</v>
      </c>
    </row>
    <row r="27" spans="1:4" x14ac:dyDescent="0.2">
      <c r="A27" s="1"/>
      <c r="B27" s="1"/>
      <c r="C27" s="2">
        <v>27</v>
      </c>
      <c r="D27" s="2" t="s">
        <v>221</v>
      </c>
    </row>
    <row r="28" spans="1:4" x14ac:dyDescent="0.2">
      <c r="A28" s="1"/>
      <c r="B28" s="1"/>
      <c r="C28" s="2">
        <v>28</v>
      </c>
      <c r="D28" s="2" t="s">
        <v>222</v>
      </c>
    </row>
    <row r="29" spans="1:4" x14ac:dyDescent="0.2">
      <c r="A29" s="1"/>
      <c r="B29" s="1"/>
      <c r="C29" s="2">
        <v>29</v>
      </c>
      <c r="D29" s="2" t="s">
        <v>223</v>
      </c>
    </row>
    <row r="30" spans="1:4" x14ac:dyDescent="0.2">
      <c r="A30" s="1"/>
      <c r="B30" s="1"/>
      <c r="C30" s="2">
        <v>30</v>
      </c>
      <c r="D30" s="2" t="s">
        <v>224</v>
      </c>
    </row>
    <row r="31" spans="1:4" x14ac:dyDescent="0.2">
      <c r="A31" s="1"/>
      <c r="B31" s="1"/>
      <c r="C31" s="2">
        <v>31</v>
      </c>
      <c r="D31" s="2" t="s">
        <v>225</v>
      </c>
    </row>
    <row r="32" spans="1:4" x14ac:dyDescent="0.2">
      <c r="A32" s="1"/>
      <c r="B32" s="1"/>
      <c r="C32" s="2">
        <v>32</v>
      </c>
      <c r="D32" s="2" t="s">
        <v>226</v>
      </c>
    </row>
    <row r="33" spans="1:11" x14ac:dyDescent="0.2">
      <c r="A33" s="1"/>
      <c r="B33" s="1"/>
      <c r="C33" s="2">
        <v>33</v>
      </c>
      <c r="D33" s="2" t="s">
        <v>227</v>
      </c>
    </row>
    <row r="34" spans="1:11" x14ac:dyDescent="0.2">
      <c r="A34" s="1"/>
      <c r="B34" s="1"/>
      <c r="C34" s="2">
        <v>34</v>
      </c>
      <c r="D34" s="2" t="s">
        <v>228</v>
      </c>
    </row>
    <row r="35" spans="1:11" x14ac:dyDescent="0.2">
      <c r="A35" s="1"/>
      <c r="B35" s="1"/>
      <c r="C35" s="2">
        <v>35</v>
      </c>
      <c r="D35" s="2" t="s">
        <v>229</v>
      </c>
    </row>
    <row r="36" spans="1:11" x14ac:dyDescent="0.2">
      <c r="A36" s="1"/>
      <c r="B36" s="1"/>
      <c r="C36" s="2">
        <v>36</v>
      </c>
      <c r="D36" s="2" t="s">
        <v>230</v>
      </c>
    </row>
    <row r="37" spans="1:11" x14ac:dyDescent="0.2">
      <c r="A37" s="1"/>
      <c r="B37" s="1"/>
      <c r="C37" s="2">
        <v>37</v>
      </c>
      <c r="D37" s="2" t="s">
        <v>231</v>
      </c>
    </row>
    <row r="38" spans="1:11" x14ac:dyDescent="0.2">
      <c r="A38" s="1"/>
      <c r="B38" s="1"/>
      <c r="C38" s="4">
        <v>38</v>
      </c>
      <c r="D38" s="2" t="s">
        <v>232</v>
      </c>
    </row>
    <row r="39" spans="1:11" x14ac:dyDescent="0.2">
      <c r="A39" s="1"/>
      <c r="B39" s="1"/>
      <c r="C39" s="1"/>
      <c r="D39" s="1"/>
    </row>
    <row r="40" spans="1:11" x14ac:dyDescent="0.2">
      <c r="A40" s="1"/>
      <c r="B40" s="1"/>
      <c r="C40" s="1">
        <v>1</v>
      </c>
      <c r="D40" s="8" t="str">
        <f t="shared" ref="D40:H47" si="0">IF(LANG=1,D52,D65)</f>
        <v>2025/2026</v>
      </c>
      <c r="E40" s="9" t="str">
        <f t="shared" si="0"/>
        <v>(2025/2026)</v>
      </c>
      <c r="F40" s="9" t="str">
        <f t="shared" si="0"/>
        <v>2 Oct 2025 &amp; 30 Jun 2026</v>
      </c>
      <c r="G40" s="5" t="str">
        <f t="shared" si="0"/>
        <v>2 Oct 2025</v>
      </c>
      <c r="H40" s="5" t="str">
        <f t="shared" si="0"/>
        <v>30 Jun 2026</v>
      </c>
      <c r="I40" s="9"/>
      <c r="J40" s="9"/>
      <c r="K40" s="9"/>
    </row>
    <row r="41" spans="1:11" x14ac:dyDescent="0.2">
      <c r="A41" s="1"/>
      <c r="B41" s="1"/>
      <c r="C41" s="1">
        <f>C40+1</f>
        <v>2</v>
      </c>
      <c r="D41" s="8" t="str">
        <f t="shared" si="0"/>
        <v>2026/2027</v>
      </c>
      <c r="E41" s="9" t="str">
        <f t="shared" si="0"/>
        <v>(2026/2027)</v>
      </c>
      <c r="F41" s="9" t="str">
        <f t="shared" si="0"/>
        <v>8 Oct 2026 &amp; 30 Jun 2027</v>
      </c>
      <c r="G41" s="5" t="str">
        <f t="shared" si="0"/>
        <v>8 Oct 2026</v>
      </c>
      <c r="H41" s="5" t="str">
        <f t="shared" si="0"/>
        <v>30 Jun 2027</v>
      </c>
      <c r="I41" s="9"/>
      <c r="J41" s="9"/>
      <c r="K41" s="9"/>
    </row>
    <row r="42" spans="1:11" x14ac:dyDescent="0.2">
      <c r="A42" s="1"/>
      <c r="B42" s="1"/>
      <c r="C42" s="1">
        <f t="shared" ref="C42:C48" si="1">C41+1</f>
        <v>3</v>
      </c>
      <c r="D42" s="8" t="str">
        <f t="shared" si="0"/>
        <v>2027/2028</v>
      </c>
      <c r="E42" s="9" t="str">
        <f t="shared" si="0"/>
        <v>(2027/2028)</v>
      </c>
      <c r="F42" s="9" t="str">
        <f t="shared" si="0"/>
        <v>7 Oct 2027 &amp; 30 Jun 2028</v>
      </c>
      <c r="G42" s="5" t="str">
        <f t="shared" si="0"/>
        <v>7 Oct 2027</v>
      </c>
      <c r="H42" s="5" t="str">
        <f t="shared" si="0"/>
        <v>30 Jun 2028</v>
      </c>
      <c r="I42" s="9"/>
      <c r="J42" s="9"/>
      <c r="K42" s="9"/>
    </row>
    <row r="43" spans="1:11" x14ac:dyDescent="0.2">
      <c r="C43" s="1">
        <f t="shared" si="1"/>
        <v>4</v>
      </c>
      <c r="D43" s="8" t="str">
        <f t="shared" si="0"/>
        <v>2028/2029</v>
      </c>
      <c r="E43" s="9" t="str">
        <f t="shared" si="0"/>
        <v>(2028/2029)</v>
      </c>
      <c r="F43" s="9" t="str">
        <f t="shared" si="0"/>
        <v>5 Oct 2028 &amp; 30 Jun 2029</v>
      </c>
      <c r="G43" s="5" t="str">
        <f t="shared" si="0"/>
        <v>5 Oct 2028</v>
      </c>
      <c r="H43" s="5" t="str">
        <f t="shared" si="0"/>
        <v>30 Jun 2029</v>
      </c>
      <c r="I43" s="9"/>
      <c r="J43" s="9"/>
      <c r="K43" s="9"/>
    </row>
    <row r="44" spans="1:11" x14ac:dyDescent="0.2">
      <c r="C44" s="1">
        <f t="shared" si="1"/>
        <v>5</v>
      </c>
      <c r="D44" s="8" t="str">
        <f t="shared" si="0"/>
        <v>2029/2030</v>
      </c>
      <c r="E44" s="9" t="str">
        <f t="shared" si="0"/>
        <v>(2029/2030)</v>
      </c>
      <c r="F44" s="9" t="str">
        <f t="shared" si="0"/>
        <v>4 Oct 2029 &amp; 30 Jun 2030</v>
      </c>
      <c r="G44" s="5" t="str">
        <f t="shared" si="0"/>
        <v>4 Oct 2029</v>
      </c>
      <c r="H44" s="5" t="str">
        <f t="shared" si="0"/>
        <v>30 Jun 2030</v>
      </c>
      <c r="I44" s="10"/>
    </row>
    <row r="45" spans="1:11" x14ac:dyDescent="0.2">
      <c r="C45" s="1">
        <f t="shared" si="1"/>
        <v>6</v>
      </c>
      <c r="D45" s="8" t="str">
        <f t="shared" si="0"/>
        <v>2030/2031</v>
      </c>
      <c r="E45" s="9" t="str">
        <f t="shared" si="0"/>
        <v>(2030/2031)</v>
      </c>
      <c r="F45" s="9" t="str">
        <f t="shared" si="0"/>
        <v>3 Oct 2030 &amp; 30 Jun 2031</v>
      </c>
      <c r="G45" s="5" t="str">
        <f t="shared" si="0"/>
        <v>3 Oct 2030</v>
      </c>
      <c r="H45" s="5" t="str">
        <f t="shared" si="0"/>
        <v>30 Jun 2031</v>
      </c>
      <c r="I45" s="10"/>
    </row>
    <row r="46" spans="1:11" x14ac:dyDescent="0.2">
      <c r="C46" s="1">
        <f t="shared" si="1"/>
        <v>7</v>
      </c>
      <c r="D46" s="8" t="str">
        <f t="shared" si="0"/>
        <v>2031/2032</v>
      </c>
      <c r="E46" s="9" t="str">
        <f t="shared" si="0"/>
        <v>(2031/2032)</v>
      </c>
      <c r="F46" s="9" t="str">
        <f t="shared" si="0"/>
        <v>2 Oct 2031 &amp; 30 Jun 2032</v>
      </c>
      <c r="G46" s="5" t="str">
        <f t="shared" si="0"/>
        <v>2 Oct 2031</v>
      </c>
      <c r="H46" s="5" t="str">
        <f t="shared" si="0"/>
        <v>30 Jun 2032</v>
      </c>
    </row>
    <row r="47" spans="1:11" x14ac:dyDescent="0.2">
      <c r="C47" s="1">
        <f t="shared" si="1"/>
        <v>8</v>
      </c>
      <c r="D47" s="8" t="str">
        <f t="shared" si="0"/>
        <v>2032/2033</v>
      </c>
      <c r="E47" s="9" t="str">
        <f t="shared" si="0"/>
        <v>(2032/2033)</v>
      </c>
      <c r="F47" s="9" t="str">
        <f t="shared" si="0"/>
        <v>7 Oct 2032 &amp; 30 Jun 2033</v>
      </c>
      <c r="G47" s="5" t="str">
        <f t="shared" si="0"/>
        <v>7 Oct 2032</v>
      </c>
      <c r="H47" s="5" t="str">
        <f t="shared" si="0"/>
        <v>30 Jun 2033</v>
      </c>
    </row>
    <row r="48" spans="1:11" x14ac:dyDescent="0.2">
      <c r="C48" s="1">
        <f t="shared" si="1"/>
        <v>9</v>
      </c>
      <c r="D48" s="8"/>
      <c r="E48" s="9"/>
      <c r="F48" s="9"/>
      <c r="G48" s="5"/>
      <c r="H48" s="5"/>
    </row>
    <row r="51" spans="3:16" x14ac:dyDescent="0.2">
      <c r="J51" s="631" t="s">
        <v>287</v>
      </c>
      <c r="K51" s="631"/>
      <c r="L51" s="631"/>
      <c r="M51" s="631"/>
      <c r="N51" s="631"/>
      <c r="O51" s="631"/>
    </row>
    <row r="52" spans="3:16" x14ac:dyDescent="0.2">
      <c r="C52" s="3" t="s">
        <v>109</v>
      </c>
      <c r="D52" s="3" t="str">
        <f>L52&amp;"/"&amp;M52</f>
        <v>2025/2026</v>
      </c>
      <c r="E52" s="3" t="str">
        <f>"("&amp;2025&amp;"/"&amp;2026&amp;")"</f>
        <v>(2025/2026)</v>
      </c>
      <c r="F52" s="3" t="str">
        <f>J52+1&amp;" "&amp;K52&amp;" "&amp;L52&amp;" &amp; "&amp;N52&amp;" "&amp;O52&amp;" "&amp;M52</f>
        <v>2 Oct 2025 &amp; 30 Jun 2026</v>
      </c>
      <c r="G52" s="5" t="str">
        <f>J52+1&amp;" "&amp;K52&amp;" "&amp;L52</f>
        <v>2 Oct 2025</v>
      </c>
      <c r="H52" s="6" t="str">
        <f>N52&amp;" "&amp;O52&amp;" "&amp;M52</f>
        <v>30 Jun 2026</v>
      </c>
      <c r="J52" s="12">
        <v>1</v>
      </c>
      <c r="K52" s="13" t="s">
        <v>285</v>
      </c>
      <c r="L52" s="12">
        <v>2025</v>
      </c>
      <c r="M52" s="12">
        <v>2026</v>
      </c>
      <c r="N52" s="13">
        <v>30</v>
      </c>
      <c r="O52" s="13" t="s">
        <v>288</v>
      </c>
    </row>
    <row r="53" spans="3:16" x14ac:dyDescent="0.2">
      <c r="D53" s="3" t="str">
        <f t="shared" ref="D53:D59" si="2">L53&amp;"/"&amp;M53</f>
        <v>2026/2027</v>
      </c>
      <c r="E53" s="3" t="str">
        <f t="shared" ref="E53:E59" si="3">"("&amp;L53&amp;"/"&amp;M53&amp;")"</f>
        <v>(2026/2027)</v>
      </c>
      <c r="F53" s="3" t="str">
        <f t="shared" ref="F53:F59" si="4">J53+1&amp;" "&amp;K53&amp;" "&amp;L53&amp;" &amp; "&amp;N53&amp;" "&amp;O53&amp;" "&amp;M53</f>
        <v>8 Oct 2026 &amp; 30 Jun 2027</v>
      </c>
      <c r="G53" s="5" t="str">
        <f t="shared" ref="G53:G59" si="5">J53+1&amp;" "&amp;K53&amp;" "&amp;L53</f>
        <v>8 Oct 2026</v>
      </c>
      <c r="H53" s="6" t="str">
        <f t="shared" ref="H53:H59" si="6">N53&amp;" "&amp;O53&amp;" "&amp;M53</f>
        <v>30 Jun 2027</v>
      </c>
      <c r="J53" s="12">
        <v>7</v>
      </c>
      <c r="K53" s="13" t="s">
        <v>285</v>
      </c>
      <c r="L53" s="12">
        <f t="shared" ref="L53:M59" si="7">L52+1</f>
        <v>2026</v>
      </c>
      <c r="M53" s="12">
        <f t="shared" si="7"/>
        <v>2027</v>
      </c>
      <c r="N53" s="13">
        <v>30</v>
      </c>
      <c r="O53" s="13" t="s">
        <v>288</v>
      </c>
    </row>
    <row r="54" spans="3:16" x14ac:dyDescent="0.2">
      <c r="D54" s="3" t="str">
        <f t="shared" si="2"/>
        <v>2027/2028</v>
      </c>
      <c r="E54" s="3" t="str">
        <f t="shared" si="3"/>
        <v>(2027/2028)</v>
      </c>
      <c r="F54" s="3" t="str">
        <f t="shared" si="4"/>
        <v>7 Oct 2027 &amp; 30 Jun 2028</v>
      </c>
      <c r="G54" s="5" t="str">
        <f t="shared" si="5"/>
        <v>7 Oct 2027</v>
      </c>
      <c r="H54" s="6" t="str">
        <f t="shared" si="6"/>
        <v>30 Jun 2028</v>
      </c>
      <c r="J54" s="12">
        <v>6</v>
      </c>
      <c r="K54" s="13" t="s">
        <v>285</v>
      </c>
      <c r="L54" s="12">
        <f t="shared" si="7"/>
        <v>2027</v>
      </c>
      <c r="M54" s="12">
        <f t="shared" si="7"/>
        <v>2028</v>
      </c>
      <c r="N54" s="13">
        <v>30</v>
      </c>
      <c r="O54" s="13" t="s">
        <v>288</v>
      </c>
    </row>
    <row r="55" spans="3:16" x14ac:dyDescent="0.2">
      <c r="D55" s="3" t="str">
        <f t="shared" si="2"/>
        <v>2028/2029</v>
      </c>
      <c r="E55" s="3" t="str">
        <f t="shared" si="3"/>
        <v>(2028/2029)</v>
      </c>
      <c r="F55" s="3" t="str">
        <f t="shared" si="4"/>
        <v>5 Oct 2028 &amp; 30 Jun 2029</v>
      </c>
      <c r="G55" s="5" t="str">
        <f t="shared" si="5"/>
        <v>5 Oct 2028</v>
      </c>
      <c r="H55" s="6" t="str">
        <f t="shared" si="6"/>
        <v>30 Jun 2029</v>
      </c>
      <c r="J55" s="12">
        <v>4</v>
      </c>
      <c r="K55" s="13" t="s">
        <v>285</v>
      </c>
      <c r="L55" s="12">
        <f t="shared" si="7"/>
        <v>2028</v>
      </c>
      <c r="M55" s="12">
        <f t="shared" si="7"/>
        <v>2029</v>
      </c>
      <c r="N55" s="13">
        <v>30</v>
      </c>
      <c r="O55" s="13" t="s">
        <v>288</v>
      </c>
    </row>
    <row r="56" spans="3:16" x14ac:dyDescent="0.2">
      <c r="D56" s="3" t="str">
        <f t="shared" si="2"/>
        <v>2029/2030</v>
      </c>
      <c r="E56" s="3" t="str">
        <f t="shared" si="3"/>
        <v>(2029/2030)</v>
      </c>
      <c r="F56" s="3" t="str">
        <f t="shared" si="4"/>
        <v>4 Oct 2029 &amp; 30 Jun 2030</v>
      </c>
      <c r="G56" s="5" t="str">
        <f t="shared" si="5"/>
        <v>4 Oct 2029</v>
      </c>
      <c r="H56" s="6" t="str">
        <f t="shared" si="6"/>
        <v>30 Jun 2030</v>
      </c>
      <c r="J56" s="12">
        <v>3</v>
      </c>
      <c r="K56" s="13" t="s">
        <v>285</v>
      </c>
      <c r="L56" s="12">
        <f t="shared" si="7"/>
        <v>2029</v>
      </c>
      <c r="M56" s="12">
        <f t="shared" si="7"/>
        <v>2030</v>
      </c>
      <c r="N56" s="13">
        <v>30</v>
      </c>
      <c r="O56" s="13" t="s">
        <v>288</v>
      </c>
    </row>
    <row r="57" spans="3:16" x14ac:dyDescent="0.2">
      <c r="D57" s="3" t="str">
        <f t="shared" si="2"/>
        <v>2030/2031</v>
      </c>
      <c r="E57" s="3" t="str">
        <f t="shared" si="3"/>
        <v>(2030/2031)</v>
      </c>
      <c r="F57" s="3" t="str">
        <f t="shared" si="4"/>
        <v>3 Oct 2030 &amp; 30 Jun 2031</v>
      </c>
      <c r="G57" s="5" t="str">
        <f t="shared" si="5"/>
        <v>3 Oct 2030</v>
      </c>
      <c r="H57" s="6" t="str">
        <f t="shared" si="6"/>
        <v>30 Jun 2031</v>
      </c>
      <c r="J57" s="12">
        <v>2</v>
      </c>
      <c r="K57" s="13" t="s">
        <v>285</v>
      </c>
      <c r="L57" s="12">
        <f t="shared" si="7"/>
        <v>2030</v>
      </c>
      <c r="M57" s="12">
        <f t="shared" si="7"/>
        <v>2031</v>
      </c>
      <c r="N57" s="13">
        <v>30</v>
      </c>
      <c r="O57" s="13" t="s">
        <v>288</v>
      </c>
    </row>
    <row r="58" spans="3:16" x14ac:dyDescent="0.2">
      <c r="D58" s="3" t="str">
        <f t="shared" si="2"/>
        <v>2031/2032</v>
      </c>
      <c r="E58" s="3" t="str">
        <f t="shared" si="3"/>
        <v>(2031/2032)</v>
      </c>
      <c r="F58" s="3" t="str">
        <f t="shared" si="4"/>
        <v>2 Oct 2031 &amp; 30 Jun 2032</v>
      </c>
      <c r="G58" s="5" t="str">
        <f t="shared" si="5"/>
        <v>2 Oct 2031</v>
      </c>
      <c r="H58" s="6" t="str">
        <f t="shared" si="6"/>
        <v>30 Jun 2032</v>
      </c>
      <c r="J58" s="12">
        <v>1</v>
      </c>
      <c r="K58" s="13" t="s">
        <v>285</v>
      </c>
      <c r="L58" s="12">
        <f t="shared" si="7"/>
        <v>2031</v>
      </c>
      <c r="M58" s="12">
        <f t="shared" si="7"/>
        <v>2032</v>
      </c>
      <c r="N58" s="13">
        <v>30</v>
      </c>
      <c r="O58" s="13" t="s">
        <v>288</v>
      </c>
    </row>
    <row r="59" spans="3:16" x14ac:dyDescent="0.2">
      <c r="D59" s="3" t="str">
        <f t="shared" si="2"/>
        <v>2032/2033</v>
      </c>
      <c r="E59" s="3" t="str">
        <f t="shared" si="3"/>
        <v>(2032/2033)</v>
      </c>
      <c r="F59" s="3" t="str">
        <f t="shared" si="4"/>
        <v>7 Oct 2032 &amp; 30 Jun 2033</v>
      </c>
      <c r="G59" s="5" t="str">
        <f t="shared" si="5"/>
        <v>7 Oct 2032</v>
      </c>
      <c r="H59" s="6" t="str">
        <f t="shared" si="6"/>
        <v>30 Jun 2033</v>
      </c>
      <c r="J59" s="12">
        <v>6</v>
      </c>
      <c r="K59" s="13" t="s">
        <v>285</v>
      </c>
      <c r="L59" s="12">
        <f t="shared" si="7"/>
        <v>2032</v>
      </c>
      <c r="M59" s="12">
        <f t="shared" si="7"/>
        <v>2033</v>
      </c>
      <c r="N59" s="13">
        <v>30</v>
      </c>
      <c r="O59" s="13" t="s">
        <v>288</v>
      </c>
    </row>
    <row r="60" spans="3:16" x14ac:dyDescent="0.2">
      <c r="G60" s="5"/>
      <c r="H60" s="6"/>
    </row>
    <row r="61" spans="3:16" x14ac:dyDescent="0.2">
      <c r="G61" s="5"/>
      <c r="H61" s="6"/>
    </row>
    <row r="62" spans="3:16" x14ac:dyDescent="0.2">
      <c r="I62" s="10"/>
    </row>
    <row r="64" spans="3:16" ht="12.7" x14ac:dyDescent="0.25">
      <c r="P64" s="11"/>
    </row>
    <row r="65" spans="3:16" ht="12.7" x14ac:dyDescent="0.25">
      <c r="C65" s="3" t="s">
        <v>110</v>
      </c>
      <c r="D65" s="3" t="str">
        <f>L65&amp;"-"&amp;M65</f>
        <v>2025-2026</v>
      </c>
      <c r="E65" s="3" t="str">
        <f>"("&amp;2025&amp;"-"&amp;2026&amp;")"</f>
        <v>(2025-2026)</v>
      </c>
      <c r="F65" s="3" t="str">
        <f>J65+1&amp;" "&amp;K65&amp;" "&amp;L65&amp;" et le 30 Juin "&amp;M65</f>
        <v>2 Octobre 2025 et le 30 Juin 2026</v>
      </c>
      <c r="G65" s="5" t="str">
        <f>J65+1&amp;" "&amp;K52&amp;" "&amp;L65</f>
        <v>2 Oct 2025</v>
      </c>
      <c r="H65" s="6" t="str">
        <f t="shared" ref="H65:H72" si="8">N65&amp;" "&amp;O65&amp;" "&amp;M65</f>
        <v>30 Juin 2026</v>
      </c>
      <c r="J65" s="12">
        <f>J52</f>
        <v>1</v>
      </c>
      <c r="K65" s="12" t="s">
        <v>286</v>
      </c>
      <c r="L65" s="12">
        <f t="shared" ref="L65:M65" si="9">L52</f>
        <v>2025</v>
      </c>
      <c r="M65" s="12">
        <f t="shared" si="9"/>
        <v>2026</v>
      </c>
      <c r="N65" s="13">
        <v>30</v>
      </c>
      <c r="O65" s="12" t="s">
        <v>289</v>
      </c>
      <c r="P65" s="11"/>
    </row>
    <row r="66" spans="3:16" x14ac:dyDescent="0.2">
      <c r="D66" s="3" t="str">
        <f t="shared" ref="D66:D72" si="10">L66&amp;"-"&amp;M66</f>
        <v>2026-2027</v>
      </c>
      <c r="E66" s="3" t="str">
        <f t="shared" ref="E66:E72" si="11">"("&amp;2025&amp;"-"&amp;2026&amp;")"</f>
        <v>(2025-2026)</v>
      </c>
      <c r="F66" s="3" t="str">
        <f t="shared" ref="F66:F72" si="12">J66+1&amp;" "&amp;K66&amp;" "&amp;L66&amp;" et le 30 Juin "&amp;M66</f>
        <v>8 Octobre 2026 et le 30 Juin 2027</v>
      </c>
      <c r="G66" s="5" t="str">
        <f t="shared" ref="G66:G72" si="13">J66+1&amp;" "&amp;K53&amp;" "&amp;L66</f>
        <v>8 Oct 2026</v>
      </c>
      <c r="H66" s="6" t="str">
        <f t="shared" si="8"/>
        <v>30 Juin 2027</v>
      </c>
      <c r="J66" s="12">
        <f t="shared" ref="J66:M66" si="14">J53</f>
        <v>7</v>
      </c>
      <c r="K66" s="12" t="s">
        <v>286</v>
      </c>
      <c r="L66" s="12">
        <f t="shared" si="14"/>
        <v>2026</v>
      </c>
      <c r="M66" s="12">
        <f t="shared" si="14"/>
        <v>2027</v>
      </c>
      <c r="N66" s="13">
        <v>30</v>
      </c>
      <c r="O66" s="12" t="s">
        <v>289</v>
      </c>
    </row>
    <row r="67" spans="3:16" x14ac:dyDescent="0.2">
      <c r="D67" s="3" t="str">
        <f t="shared" si="10"/>
        <v>2027-2028</v>
      </c>
      <c r="E67" s="3" t="str">
        <f t="shared" si="11"/>
        <v>(2025-2026)</v>
      </c>
      <c r="F67" s="3" t="str">
        <f t="shared" si="12"/>
        <v>7 Octobre 2027 et le 30 Juin 2028</v>
      </c>
      <c r="G67" s="5" t="str">
        <f t="shared" si="13"/>
        <v>7 Oct 2027</v>
      </c>
      <c r="H67" s="6" t="str">
        <f t="shared" si="8"/>
        <v>30 Juin 2028</v>
      </c>
      <c r="J67" s="12">
        <f t="shared" ref="J67:M67" si="15">J54</f>
        <v>6</v>
      </c>
      <c r="K67" s="12" t="s">
        <v>286</v>
      </c>
      <c r="L67" s="12">
        <f t="shared" si="15"/>
        <v>2027</v>
      </c>
      <c r="M67" s="12">
        <f t="shared" si="15"/>
        <v>2028</v>
      </c>
      <c r="N67" s="13">
        <v>30</v>
      </c>
      <c r="O67" s="12" t="s">
        <v>289</v>
      </c>
    </row>
    <row r="68" spans="3:16" x14ac:dyDescent="0.2">
      <c r="D68" s="3" t="str">
        <f t="shared" si="10"/>
        <v>2028-2029</v>
      </c>
      <c r="E68" s="3" t="str">
        <f t="shared" si="11"/>
        <v>(2025-2026)</v>
      </c>
      <c r="F68" s="3" t="str">
        <f t="shared" si="12"/>
        <v>5 Octobre 2028 et le 30 Juin 2029</v>
      </c>
      <c r="G68" s="5" t="str">
        <f t="shared" si="13"/>
        <v>5 Oct 2028</v>
      </c>
      <c r="H68" s="6" t="str">
        <f t="shared" si="8"/>
        <v>30 Juin 2029</v>
      </c>
      <c r="J68" s="12">
        <f t="shared" ref="J68:M68" si="16">J55</f>
        <v>4</v>
      </c>
      <c r="K68" s="12" t="s">
        <v>286</v>
      </c>
      <c r="L68" s="12">
        <f t="shared" si="16"/>
        <v>2028</v>
      </c>
      <c r="M68" s="12">
        <f t="shared" si="16"/>
        <v>2029</v>
      </c>
      <c r="N68" s="13">
        <v>30</v>
      </c>
      <c r="O68" s="12" t="s">
        <v>289</v>
      </c>
    </row>
    <row r="69" spans="3:16" x14ac:dyDescent="0.2">
      <c r="D69" s="3" t="str">
        <f t="shared" si="10"/>
        <v>2029-2030</v>
      </c>
      <c r="E69" s="3" t="str">
        <f t="shared" si="11"/>
        <v>(2025-2026)</v>
      </c>
      <c r="F69" s="3" t="str">
        <f t="shared" si="12"/>
        <v>4 Octobre 2029 et le 30 Juin 2030</v>
      </c>
      <c r="G69" s="5" t="str">
        <f t="shared" si="13"/>
        <v>4 Oct 2029</v>
      </c>
      <c r="H69" s="6" t="str">
        <f t="shared" si="8"/>
        <v>30 Juin 2030</v>
      </c>
      <c r="J69" s="12">
        <f t="shared" ref="J69:M69" si="17">J56</f>
        <v>3</v>
      </c>
      <c r="K69" s="12" t="s">
        <v>286</v>
      </c>
      <c r="L69" s="12">
        <f t="shared" si="17"/>
        <v>2029</v>
      </c>
      <c r="M69" s="12">
        <f t="shared" si="17"/>
        <v>2030</v>
      </c>
      <c r="N69" s="13">
        <v>30</v>
      </c>
      <c r="O69" s="12" t="s">
        <v>289</v>
      </c>
    </row>
    <row r="70" spans="3:16" x14ac:dyDescent="0.2">
      <c r="D70" s="3" t="str">
        <f t="shared" si="10"/>
        <v>2030-2031</v>
      </c>
      <c r="E70" s="3" t="str">
        <f t="shared" si="11"/>
        <v>(2025-2026)</v>
      </c>
      <c r="F70" s="3" t="str">
        <f t="shared" si="12"/>
        <v>3 Octobre 2030 et le 30 Juin 2031</v>
      </c>
      <c r="G70" s="5" t="str">
        <f t="shared" si="13"/>
        <v>3 Oct 2030</v>
      </c>
      <c r="H70" s="6" t="str">
        <f t="shared" si="8"/>
        <v>30 Juin 2031</v>
      </c>
      <c r="J70" s="12">
        <f t="shared" ref="J70:M70" si="18">J57</f>
        <v>2</v>
      </c>
      <c r="K70" s="12" t="s">
        <v>286</v>
      </c>
      <c r="L70" s="12">
        <f t="shared" si="18"/>
        <v>2030</v>
      </c>
      <c r="M70" s="12">
        <f t="shared" si="18"/>
        <v>2031</v>
      </c>
      <c r="N70" s="13">
        <v>30</v>
      </c>
      <c r="O70" s="12" t="s">
        <v>289</v>
      </c>
    </row>
    <row r="71" spans="3:16" x14ac:dyDescent="0.2">
      <c r="D71" s="3" t="str">
        <f t="shared" si="10"/>
        <v>2031-2032</v>
      </c>
      <c r="E71" s="3" t="str">
        <f t="shared" si="11"/>
        <v>(2025-2026)</v>
      </c>
      <c r="F71" s="3" t="str">
        <f t="shared" si="12"/>
        <v>2 Octobre 2031 et le 30 Juin 2032</v>
      </c>
      <c r="G71" s="5" t="str">
        <f t="shared" si="13"/>
        <v>2 Oct 2031</v>
      </c>
      <c r="H71" s="6" t="str">
        <f t="shared" si="8"/>
        <v>30 Juin 2032</v>
      </c>
      <c r="J71" s="12">
        <f t="shared" ref="J71:M71" si="19">J58</f>
        <v>1</v>
      </c>
      <c r="K71" s="12" t="s">
        <v>286</v>
      </c>
      <c r="L71" s="12">
        <f t="shared" si="19"/>
        <v>2031</v>
      </c>
      <c r="M71" s="12">
        <f t="shared" si="19"/>
        <v>2032</v>
      </c>
      <c r="N71" s="13">
        <v>30</v>
      </c>
      <c r="O71" s="12" t="s">
        <v>289</v>
      </c>
    </row>
    <row r="72" spans="3:16" x14ac:dyDescent="0.2">
      <c r="D72" s="3" t="str">
        <f t="shared" si="10"/>
        <v>2032-2033</v>
      </c>
      <c r="E72" s="3" t="str">
        <f t="shared" si="11"/>
        <v>(2025-2026)</v>
      </c>
      <c r="F72" s="3" t="str">
        <f t="shared" si="12"/>
        <v>7 Octobre 2032 et le 30 Juin 2033</v>
      </c>
      <c r="G72" s="5" t="str">
        <f t="shared" si="13"/>
        <v>7 Oct 2032</v>
      </c>
      <c r="H72" s="6" t="str">
        <f t="shared" si="8"/>
        <v>30 Juin 2033</v>
      </c>
      <c r="J72" s="12">
        <f>J59</f>
        <v>6</v>
      </c>
      <c r="K72" s="12" t="s">
        <v>286</v>
      </c>
      <c r="L72" s="12">
        <f t="shared" ref="L72:M72" si="20">L59</f>
        <v>2032</v>
      </c>
      <c r="M72" s="12">
        <f t="shared" si="20"/>
        <v>2033</v>
      </c>
      <c r="N72" s="13">
        <v>30</v>
      </c>
      <c r="O72" s="12" t="s">
        <v>289</v>
      </c>
    </row>
    <row r="73" spans="3:16" x14ac:dyDescent="0.2">
      <c r="G73" s="5"/>
      <c r="H73" s="7"/>
    </row>
    <row r="74" spans="3:16" x14ac:dyDescent="0.2">
      <c r="G74" s="5"/>
      <c r="H74" s="7"/>
    </row>
    <row r="77" spans="3:16" x14ac:dyDescent="0.2">
      <c r="F77" s="10"/>
      <c r="G77" s="10"/>
      <c r="H77" s="10"/>
    </row>
  </sheetData>
  <mergeCells count="1">
    <mergeCell ref="J51:O51"/>
  </mergeCells>
  <phoneticPr fontId="3"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CONTROL</vt:lpstr>
      <vt:lpstr>Instructions (Eng)</vt:lpstr>
      <vt:lpstr>Instructions (Fren)</vt:lpstr>
      <vt:lpstr>108B ADD</vt:lpstr>
      <vt:lpstr>108B DEL</vt:lpstr>
      <vt:lpstr>108 ADD Example</vt:lpstr>
      <vt:lpstr>108 DEL Example</vt:lpstr>
      <vt:lpstr>DATA</vt:lpstr>
      <vt:lpstr>DIVNUM</vt:lpstr>
      <vt:lpstr>LANG</vt:lpstr>
      <vt:lpstr>LIST</vt:lpstr>
      <vt:lpstr>LIST2</vt:lpstr>
      <vt:lpstr>LOOKUPTABLE</vt:lpstr>
      <vt:lpstr>'108 ADD Example'!Print_Area</vt:lpstr>
      <vt:lpstr>'108 DEL Example'!Print_Area</vt:lpstr>
      <vt:lpstr>'108B ADD'!Print_Area</vt:lpstr>
      <vt:lpstr>'108B DEL'!Print_Area</vt:lpstr>
      <vt:lpstr>'Instructions (Eng)'!Print_Area</vt:lpstr>
      <vt:lpstr>'Instructions (Fren)'!Print_Area</vt:lpstr>
      <vt:lpstr>'Instructions (Eng)'!Print_Titles</vt:lpstr>
      <vt:lpstr>YEARNUM</vt:lpstr>
      <vt:lpstr>YEARTABLE</vt:lpstr>
    </vt:vector>
  </TitlesOfParts>
  <Company>Government of Manitoba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September Reporting to Schools' Finance</dc:title>
  <dc:creator>Government of Manitoba</dc:creator>
  <cp:lastModifiedBy>Ranville, Sandy</cp:lastModifiedBy>
  <cp:lastPrinted>2015-07-20T14:45:11Z</cp:lastPrinted>
  <dcterms:created xsi:type="dcterms:W3CDTF">2001-06-28T15:23:40Z</dcterms:created>
  <dcterms:modified xsi:type="dcterms:W3CDTF">2025-08-12T13:55:47Z</dcterms:modified>
</cp:coreProperties>
</file>